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updateLinks="never" codeName="ThisWorkbook" defaultThemeVersion="124226"/>
  <mc:AlternateContent xmlns:mc="http://schemas.openxmlformats.org/markup-compatibility/2006">
    <mc:Choice Requires="x15">
      <x15ac:absPath xmlns:x15ac="http://schemas.microsoft.com/office/spreadsheetml/2010/11/ac" url="C:\Users\P23331\OPENSTELLINGEN\POP3 KENNISOVERDRACHT 2021\"/>
    </mc:Choice>
  </mc:AlternateContent>
  <xr:revisionPtr revIDLastSave="0" documentId="13_ncr:1_{56FB27B7-9E06-4FCB-9267-74C069EC1F42}" xr6:coauthVersionLast="46" xr6:coauthVersionMax="46" xr10:uidLastSave="{00000000-0000-0000-0000-000000000000}"/>
  <bookViews>
    <workbookView xWindow="-120" yWindow="-120" windowWidth="38640" windowHeight="21240" xr2:uid="{00000000-000D-0000-FFFF-FFFF00000000}"/>
  </bookViews>
  <sheets>
    <sheet name="Begroting" sheetId="1" r:id="rId1"/>
    <sheet name="loonkostenberekening" sheetId="2" r:id="rId2"/>
    <sheet name="Samenvatting" sheetId="3" state="hidden" r:id="rId3"/>
  </sheets>
  <externalReferences>
    <externalReference r:id="rId4"/>
  </externalReferences>
  <definedNames>
    <definedName name="_xlnm._FilterDatabase" localSheetId="0" hidden="1">Begroting!$A$1:$A$71</definedName>
    <definedName name="_xlnm.Print_Area" localSheetId="0">Begroting!$B$1:$W$91</definedName>
    <definedName name="_xlnm.Print_Area" localSheetId="1">loonkostenberekening!$C$2:$G$36</definedName>
    <definedName name="AutoHand">[1]Tabel!$H$1:$H$2</definedName>
    <definedName name="EUBijdrageOptie">[1]Tabel!$A$1:$A$4</definedName>
    <definedName name="EUTotaalSubsidiabel">[1]Subsidieberekening!$J$22</definedName>
    <definedName name="Maatregel">[1]Subsidieberekening!$C$9</definedName>
    <definedName name="PeriodeOptie">[1]Tabel!$F$1:$F$2</definedName>
    <definedName name="WkMndOptie">[1]Tabel!$D$1:$D$2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8" i="1" l="1"/>
  <c r="W68" i="1" s="1"/>
  <c r="U68" i="1"/>
  <c r="U67" i="1"/>
  <c r="U66" i="1"/>
  <c r="U65" i="1"/>
  <c r="V65" i="1" s="1"/>
  <c r="W65" i="1" s="1"/>
  <c r="U63" i="1"/>
  <c r="W62" i="1"/>
  <c r="V62" i="1"/>
  <c r="U62" i="1"/>
  <c r="V61" i="1"/>
  <c r="U61" i="1"/>
  <c r="W61" i="1" s="1"/>
  <c r="U60" i="1"/>
  <c r="U58" i="1"/>
  <c r="V57" i="1"/>
  <c r="W57" i="1" s="1"/>
  <c r="U57" i="1"/>
  <c r="U56" i="1"/>
  <c r="U55" i="1"/>
  <c r="V53" i="1"/>
  <c r="W53" i="1" s="1"/>
  <c r="U53" i="1"/>
  <c r="U52" i="1"/>
  <c r="U51" i="1"/>
  <c r="U50" i="1"/>
  <c r="V50" i="1" s="1"/>
  <c r="W50" i="1" s="1"/>
  <c r="U48" i="1"/>
  <c r="U47" i="1"/>
  <c r="V47" i="1" s="1"/>
  <c r="V46" i="1"/>
  <c r="U46" i="1"/>
  <c r="W46" i="1" s="1"/>
  <c r="U45" i="1"/>
  <c r="U43" i="1"/>
  <c r="U42" i="1"/>
  <c r="V42" i="1" s="1"/>
  <c r="U41" i="1"/>
  <c r="U40" i="1"/>
  <c r="U38" i="1"/>
  <c r="U37" i="1"/>
  <c r="V37" i="1" s="1"/>
  <c r="W37" i="1" s="1"/>
  <c r="V36" i="1"/>
  <c r="W36" i="1" s="1"/>
  <c r="U36" i="1"/>
  <c r="U35" i="1"/>
  <c r="U31" i="1"/>
  <c r="U30" i="1"/>
  <c r="V30" i="1" s="1"/>
  <c r="W30" i="1" s="1"/>
  <c r="U29" i="1"/>
  <c r="V29" i="1" s="1"/>
  <c r="U28" i="1"/>
  <c r="U24" i="1"/>
  <c r="V23" i="1"/>
  <c r="W23" i="1" s="1"/>
  <c r="U23" i="1"/>
  <c r="U22" i="1"/>
  <c r="U21" i="1"/>
  <c r="U19" i="1"/>
  <c r="U18" i="1"/>
  <c r="U17" i="1"/>
  <c r="U16" i="1"/>
  <c r="U14" i="1"/>
  <c r="U13" i="1"/>
  <c r="W42" i="1" l="1"/>
  <c r="V18" i="1"/>
  <c r="W18" i="1" s="1"/>
  <c r="W66" i="1"/>
  <c r="W67" i="1"/>
  <c r="V67" i="1"/>
  <c r="V66" i="1"/>
  <c r="W63" i="1"/>
  <c r="V60" i="1"/>
  <c r="W60" i="1" s="1"/>
  <c r="V63" i="1"/>
  <c r="V56" i="1"/>
  <c r="W56" i="1" s="1"/>
  <c r="V55" i="1"/>
  <c r="W55" i="1" s="1"/>
  <c r="V58" i="1"/>
  <c r="W58" i="1" s="1"/>
  <c r="V52" i="1"/>
  <c r="W52" i="1" s="1"/>
  <c r="V51" i="1"/>
  <c r="W51" i="1" s="1"/>
  <c r="W45" i="1"/>
  <c r="W48" i="1"/>
  <c r="W47" i="1"/>
  <c r="V45" i="1"/>
  <c r="V48" i="1"/>
  <c r="V41" i="1"/>
  <c r="W41" i="1" s="1"/>
  <c r="V40" i="1"/>
  <c r="W40" i="1" s="1"/>
  <c r="V43" i="1"/>
  <c r="W43" i="1" s="1"/>
  <c r="V35" i="1"/>
  <c r="W35" i="1" s="1"/>
  <c r="V38" i="1"/>
  <c r="W38" i="1" s="1"/>
  <c r="V28" i="1"/>
  <c r="W28" i="1" s="1"/>
  <c r="W29" i="1"/>
  <c r="V31" i="1"/>
  <c r="W31" i="1" s="1"/>
  <c r="V22" i="1"/>
  <c r="W22" i="1" s="1"/>
  <c r="V21" i="1"/>
  <c r="W21" i="1" s="1"/>
  <c r="V24" i="1"/>
  <c r="W24" i="1" s="1"/>
  <c r="V17" i="1"/>
  <c r="W17" i="1" s="1"/>
  <c r="V16" i="1"/>
  <c r="W16" i="1" s="1"/>
  <c r="V19" i="1"/>
  <c r="W19" i="1" s="1"/>
  <c r="M32" i="1"/>
  <c r="M25" i="1"/>
  <c r="M69" i="1"/>
  <c r="M71" i="1" l="1"/>
  <c r="Z61" i="1"/>
  <c r="Z62" i="1"/>
  <c r="Z63" i="1"/>
  <c r="T77" i="1"/>
  <c r="S77" i="1"/>
  <c r="R77" i="1"/>
  <c r="Q77" i="1"/>
  <c r="P77" i="1"/>
  <c r="AD68" i="1"/>
  <c r="AD67" i="1"/>
  <c r="AD66" i="1"/>
  <c r="AD65" i="1"/>
  <c r="AD58" i="1"/>
  <c r="AD57" i="1"/>
  <c r="AD56" i="1"/>
  <c r="AD55" i="1"/>
  <c r="AD53" i="1"/>
  <c r="AD52" i="1"/>
  <c r="AD51" i="1"/>
  <c r="AD50" i="1"/>
  <c r="AD48" i="1"/>
  <c r="AD47" i="1"/>
  <c r="AD46" i="1"/>
  <c r="AD45" i="1"/>
  <c r="AD43" i="1"/>
  <c r="AD42" i="1"/>
  <c r="AD41" i="1"/>
  <c r="AD40" i="1"/>
  <c r="AD38" i="1"/>
  <c r="AD37" i="1"/>
  <c r="AD36" i="1"/>
  <c r="AD35" i="1"/>
  <c r="AD31" i="1"/>
  <c r="AD30" i="1"/>
  <c r="AD29" i="1"/>
  <c r="AD28" i="1"/>
  <c r="AD24" i="1"/>
  <c r="AD23" i="1"/>
  <c r="AD22" i="1"/>
  <c r="AD21" i="1"/>
  <c r="AD19" i="1"/>
  <c r="AD18" i="1"/>
  <c r="AD17" i="1"/>
  <c r="AD16" i="1"/>
  <c r="AD14" i="1"/>
  <c r="AD13" i="1"/>
  <c r="AD12" i="1"/>
  <c r="AD11" i="1"/>
  <c r="AB72" i="1"/>
  <c r="AB69" i="1"/>
  <c r="AB32" i="1"/>
  <c r="AB25" i="1"/>
  <c r="AD72" i="1"/>
  <c r="C60" i="1" l="1"/>
  <c r="Z60" i="1"/>
  <c r="AB71" i="1"/>
  <c r="AD32" i="1"/>
  <c r="AD25" i="1"/>
  <c r="AD69" i="1"/>
  <c r="Z65" i="1"/>
  <c r="T69" i="1"/>
  <c r="S69" i="1"/>
  <c r="R69" i="1"/>
  <c r="Q69" i="1"/>
  <c r="P69" i="1"/>
  <c r="O69" i="1"/>
  <c r="N69" i="1"/>
  <c r="L69" i="1"/>
  <c r="K69" i="1"/>
  <c r="J69" i="1"/>
  <c r="I69" i="1"/>
  <c r="T32" i="1"/>
  <c r="S32" i="1"/>
  <c r="R32" i="1"/>
  <c r="Q32" i="1"/>
  <c r="P32" i="1"/>
  <c r="O32" i="1"/>
  <c r="N32" i="1"/>
  <c r="L32" i="1"/>
  <c r="K32" i="1"/>
  <c r="J32" i="1"/>
  <c r="I32" i="1"/>
  <c r="E6" i="2"/>
  <c r="K6" i="2"/>
  <c r="Q6" i="2"/>
  <c r="W6" i="2"/>
  <c r="AC6" i="2"/>
  <c r="F17" i="2"/>
  <c r="F19" i="2" s="1"/>
  <c r="L17" i="2"/>
  <c r="R17" i="2"/>
  <c r="X17" i="2"/>
  <c r="X22" i="2" s="1"/>
  <c r="X23" i="2" s="1"/>
  <c r="AD17" i="2"/>
  <c r="AD19" i="2" s="1"/>
  <c r="L19" i="2"/>
  <c r="L25" i="2" s="1"/>
  <c r="R19" i="2"/>
  <c r="R25" i="2" s="1"/>
  <c r="X19" i="2"/>
  <c r="X25" i="2" s="1"/>
  <c r="L22" i="2"/>
  <c r="R22" i="2"/>
  <c r="R23" i="2" s="1"/>
  <c r="L23" i="2"/>
  <c r="AD71" i="1" l="1"/>
  <c r="X28" i="2"/>
  <c r="X29" i="2" s="1"/>
  <c r="X31" i="2" s="1"/>
  <c r="X35" i="2" s="1"/>
  <c r="R28" i="2"/>
  <c r="R29" i="2" s="1"/>
  <c r="R31" i="2" s="1"/>
  <c r="R35" i="2" s="1"/>
  <c r="L28" i="2"/>
  <c r="L29" i="2" s="1"/>
  <c r="L31" i="2"/>
  <c r="L35" i="2" s="1"/>
  <c r="AD22" i="2"/>
  <c r="AD23" i="2" s="1"/>
  <c r="AD25" i="2" s="1"/>
  <c r="F22" i="2"/>
  <c r="F23" i="2" s="1"/>
  <c r="F25" i="2" s="1"/>
  <c r="C28" i="1"/>
  <c r="C35" i="1"/>
  <c r="C45" i="1"/>
  <c r="Z51" i="1"/>
  <c r="Z56" i="1"/>
  <c r="Z66" i="1"/>
  <c r="Z36" i="1"/>
  <c r="Z52" i="1"/>
  <c r="Z57" i="1"/>
  <c r="Z37" i="1"/>
  <c r="Z42" i="1"/>
  <c r="Z53" i="1"/>
  <c r="Z38" i="1"/>
  <c r="Z40" i="1"/>
  <c r="Z50" i="1"/>
  <c r="Z55" i="1"/>
  <c r="Z67" i="1"/>
  <c r="Z41" i="1"/>
  <c r="Z43" i="1"/>
  <c r="Z68" i="1"/>
  <c r="Z58" i="1"/>
  <c r="U69" i="1"/>
  <c r="Z48" i="1"/>
  <c r="Z47" i="1"/>
  <c r="Z46" i="1"/>
  <c r="Z29" i="1"/>
  <c r="Z30" i="1"/>
  <c r="Z31" i="1"/>
  <c r="U32" i="1"/>
  <c r="F28" i="2" l="1"/>
  <c r="F29" i="2" s="1"/>
  <c r="F31" i="2"/>
  <c r="F35" i="2" s="1"/>
  <c r="AD28" i="2"/>
  <c r="AD29" i="2" s="1"/>
  <c r="AD31" i="2"/>
  <c r="AD35" i="2" s="1"/>
  <c r="C50" i="1"/>
  <c r="C40" i="1"/>
  <c r="C55" i="1"/>
  <c r="V69" i="1"/>
  <c r="Z45" i="1"/>
  <c r="Z35" i="1"/>
  <c r="W32" i="1"/>
  <c r="Z28" i="1"/>
  <c r="Z32" i="1" s="1"/>
  <c r="V32" i="1"/>
  <c r="Z69" i="1" l="1"/>
  <c r="W69" i="1"/>
  <c r="G33" i="3" l="1"/>
  <c r="G32" i="3"/>
  <c r="G31" i="3"/>
  <c r="C23" i="3"/>
  <c r="C22" i="3"/>
  <c r="C21" i="3"/>
  <c r="C20" i="3"/>
  <c r="C19" i="3"/>
  <c r="B2" i="3"/>
  <c r="F6" i="3"/>
  <c r="E6" i="3"/>
  <c r="D6" i="3"/>
  <c r="D4" i="3"/>
  <c r="D3" i="3"/>
  <c r="G29" i="3" l="1"/>
  <c r="G28" i="3"/>
  <c r="F24" i="3" l="1"/>
  <c r="O25" i="1" l="1"/>
  <c r="O71" i="1" s="1"/>
  <c r="N25" i="1"/>
  <c r="N71" i="1" s="1"/>
  <c r="L25" i="1"/>
  <c r="L71" i="1" s="1"/>
  <c r="K25" i="1"/>
  <c r="J25" i="1"/>
  <c r="I25" i="1"/>
  <c r="T25" i="1"/>
  <c r="T71" i="1" s="1"/>
  <c r="S25" i="1"/>
  <c r="S71" i="1" s="1"/>
  <c r="R25" i="1"/>
  <c r="R71" i="1" s="1"/>
  <c r="Q25" i="1"/>
  <c r="Q71" i="1" s="1"/>
  <c r="P25" i="1"/>
  <c r="P71" i="1" s="1"/>
  <c r="U12" i="1"/>
  <c r="V12" i="1" s="1"/>
  <c r="U11" i="1"/>
  <c r="V11" i="1" s="1"/>
  <c r="K71" i="1" l="1"/>
  <c r="E11" i="3" s="1"/>
  <c r="I71" i="1"/>
  <c r="E9" i="3" s="1"/>
  <c r="J71" i="1"/>
  <c r="E10" i="3" s="1"/>
  <c r="Z17" i="1"/>
  <c r="Z21" i="1"/>
  <c r="W11" i="1"/>
  <c r="Z11" i="1" s="1"/>
  <c r="E15" i="3"/>
  <c r="G15" i="3" s="1"/>
  <c r="E22" i="3"/>
  <c r="G22" i="3" s="1"/>
  <c r="E20" i="3"/>
  <c r="G20" i="3" s="1"/>
  <c r="E14" i="3"/>
  <c r="F14" i="3" s="1"/>
  <c r="E13" i="3"/>
  <c r="F13" i="3" s="1"/>
  <c r="E12" i="3"/>
  <c r="F12" i="3" s="1"/>
  <c r="E21" i="3"/>
  <c r="G21" i="3" s="1"/>
  <c r="E19" i="3"/>
  <c r="E23" i="3"/>
  <c r="G23" i="3" s="1"/>
  <c r="W12" i="1"/>
  <c r="Z12" i="1" s="1"/>
  <c r="Z24" i="1"/>
  <c r="Z19" i="1"/>
  <c r="Z18" i="1"/>
  <c r="V13" i="1"/>
  <c r="C16" i="1" l="1"/>
  <c r="C21" i="1"/>
  <c r="F16" i="3"/>
  <c r="Z22" i="1"/>
  <c r="G9" i="3"/>
  <c r="G11" i="3"/>
  <c r="G19" i="3"/>
  <c r="G24" i="3" s="1"/>
  <c r="E24" i="3"/>
  <c r="G10" i="3"/>
  <c r="U25" i="1"/>
  <c r="U71" i="1" s="1"/>
  <c r="W13" i="1"/>
  <c r="Z13" i="1" s="1"/>
  <c r="Z23" i="1"/>
  <c r="Z16" i="1"/>
  <c r="V14" i="1"/>
  <c r="V25" i="1" s="1"/>
  <c r="V71" i="1" s="1"/>
  <c r="C11" i="1" l="1"/>
  <c r="E16" i="3"/>
  <c r="G16" i="3"/>
  <c r="W14" i="1"/>
  <c r="W25" i="1" l="1"/>
  <c r="W71" i="1" s="1"/>
  <c r="Z14" i="1"/>
  <c r="Z25" i="1" s="1"/>
  <c r="Z71" i="1" s="1"/>
  <c r="Z72" i="1" l="1"/>
  <c r="C87" i="1"/>
  <c r="G34" i="3" l="1"/>
  <c r="C88" i="1"/>
  <c r="G35" i="3" s="1"/>
  <c r="C89" i="1" l="1"/>
  <c r="G36" i="3"/>
  <c r="F34" i="3" s="1"/>
  <c r="F28" i="3" l="1"/>
  <c r="F33" i="3"/>
  <c r="F32" i="3"/>
  <c r="F31" i="3"/>
  <c r="F35" i="3"/>
  <c r="F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Steur, Paul</author>
    <author>Provincie Utrecht</author>
    <author>Rausch, Yvette</author>
  </authors>
  <commentList>
    <comment ref="B8" authorId="0" shapeId="0" xr:uid="{00000000-0006-0000-0000-000001000000}">
      <text>
        <r>
          <rPr>
            <b/>
            <sz val="9"/>
            <color indexed="81"/>
            <rFont val="Tahoma"/>
            <family val="2"/>
          </rPr>
          <t>Kosten zijn slechts subsidiabel voor zover de kosten adequaat en noodzakelijk zijn in relatie tot het doel van de activiteit.</t>
        </r>
        <r>
          <rPr>
            <sz val="9"/>
            <color indexed="81"/>
            <rFont val="Tahoma"/>
            <family val="2"/>
          </rPr>
          <t xml:space="preserve">
</t>
        </r>
      </text>
    </comment>
    <comment ref="D8" authorId="1" shapeId="0" xr:uid="{00000000-0006-0000-0000-000002000000}">
      <text>
        <r>
          <rPr>
            <b/>
            <sz val="9"/>
            <color indexed="81"/>
            <rFont val="Tahoma"/>
            <family val="2"/>
          </rPr>
          <t>Probeer de omschrijving hier zo duidelijk, maar ook zo kort mogelijk te beschrijven.</t>
        </r>
        <r>
          <rPr>
            <sz val="9"/>
            <color indexed="81"/>
            <rFont val="Tahoma"/>
            <family val="2"/>
          </rPr>
          <t xml:space="preserve">
</t>
        </r>
      </text>
    </comment>
    <comment ref="E8" authorId="1" shapeId="0" xr:uid="{00000000-0006-0000-0000-000003000000}">
      <text>
        <r>
          <rPr>
            <b/>
            <sz val="9"/>
            <color indexed="81"/>
            <rFont val="Tahoma"/>
            <family val="2"/>
          </rPr>
          <t>Geef in deze kolom aan bij welke van de medeaanvragers  in het project de kosten gemaakt worden.
Zorg ervoor dat gelijke namen exact gelijk zijn.</t>
        </r>
      </text>
    </comment>
    <comment ref="F8" authorId="1" shapeId="0" xr:uid="{00000000-0006-0000-0000-000004000000}">
      <text>
        <r>
          <rPr>
            <b/>
            <sz val="9"/>
            <color indexed="81"/>
            <rFont val="Tahoma"/>
            <family val="2"/>
          </rPr>
          <t>Indien kosten derden, vul dan hier de naam van de leverancier in.</t>
        </r>
      </text>
    </comment>
    <comment ref="G8" authorId="1" shapeId="0" xr:uid="{00000000-0006-0000-0000-000005000000}">
      <text>
        <r>
          <rPr>
            <b/>
            <sz val="9"/>
            <color indexed="81"/>
            <rFont val="Tahoma"/>
            <family val="2"/>
          </rPr>
          <t>Wanneer u Aantal en Tarief invult moet het product overeenkomen met het bedrag in de cel in de kolom onder de kostensoorten.</t>
        </r>
      </text>
    </comment>
    <comment ref="H8" authorId="1" shapeId="0" xr:uid="{00000000-0006-0000-0000-000006000000}">
      <text>
        <r>
          <rPr>
            <b/>
            <sz val="9"/>
            <color indexed="81"/>
            <rFont val="Tahoma"/>
            <family val="2"/>
          </rPr>
          <t>Wanneer u Aantal en Tarief invult moet het product overeenkomen met het bedrag in de cel in de kolom onder de kostensoorten.</t>
        </r>
      </text>
    </comment>
    <comment ref="I8" authorId="2" shapeId="0" xr:uid="{1E3E53E0-818E-4420-80C0-A7AB59F4003E}">
      <text>
        <r>
          <rPr>
            <sz val="9"/>
            <color indexed="81"/>
            <rFont val="Arial"/>
            <family val="2"/>
          </rPr>
          <t xml:space="preserve">Personeelskosten voor inzet van personeel in loondienst (altijd excl. BTW), voor zover zij zijn berekend overeenkomstig artikel 1.9 en 1.9a van de Verordening
</t>
        </r>
        <r>
          <rPr>
            <u/>
            <sz val="9"/>
            <color indexed="81"/>
            <rFont val="Arial"/>
            <family val="2"/>
          </rPr>
          <t>Mogelijke tarieven:</t>
        </r>
        <r>
          <rPr>
            <sz val="9"/>
            <color indexed="81"/>
            <rFont val="Arial"/>
            <family val="2"/>
          </rPr>
          <t xml:space="preserve">
1. Tarief volgens loonkostenberekening (zie apart tabblad) </t>
        </r>
        <r>
          <rPr>
            <b/>
            <sz val="9"/>
            <color indexed="81"/>
            <rFont val="Arial"/>
            <family val="2"/>
          </rPr>
          <t>OF</t>
        </r>
        <r>
          <rPr>
            <sz val="9"/>
            <color indexed="81"/>
            <rFont val="Arial"/>
            <family val="2"/>
          </rPr>
          <t xml:space="preserve">
2. Tarief volgens IKS (integrale kostprijssystematiek). Hierbij moet het akkoord van RVO bij aangeleverd worden </t>
        </r>
        <r>
          <rPr>
            <b/>
            <sz val="9"/>
            <color indexed="81"/>
            <rFont val="Arial"/>
            <family val="2"/>
          </rPr>
          <t>OF</t>
        </r>
        <r>
          <rPr>
            <sz val="9"/>
            <color indexed="81"/>
            <rFont val="Arial"/>
            <family val="2"/>
          </rPr>
          <t xml:space="preserve">
3. </t>
        </r>
        <r>
          <rPr>
            <b/>
            <sz val="9"/>
            <color indexed="81"/>
            <rFont val="Arial"/>
            <family val="2"/>
          </rPr>
          <t>VKO</t>
        </r>
        <r>
          <rPr>
            <sz val="9"/>
            <color indexed="81"/>
            <rFont val="Arial"/>
            <family val="2"/>
          </rPr>
          <t xml:space="preserve"> Vereenvoudigde kostenoptie: 
</t>
        </r>
      </text>
    </comment>
    <comment ref="J8" authorId="2" shapeId="0" xr:uid="{FF60EBFB-A367-437B-9542-E8F3B5F0749E}">
      <text>
        <r>
          <rPr>
            <sz val="9"/>
            <color indexed="81"/>
            <rFont val="Arial"/>
            <family val="2"/>
          </rPr>
          <t>Kosten voor geleverde goederen of diensten van een ‘derde’ partij, buiten de begunstigde.
Kosten waarvoor een factuur of document met gelijkwaardige bewijskracht kan worden overgelegd.</t>
        </r>
      </text>
    </comment>
    <comment ref="K8" authorId="2" shapeId="0" xr:uid="{00000000-0006-0000-0000-000009000000}">
      <text>
        <r>
          <rPr>
            <sz val="9"/>
            <color indexed="81"/>
            <rFont val="Arial"/>
            <family val="2"/>
          </rPr>
          <t>Kosten voor arbeid, inbreng in natura, door inzet van personen die NIET in loondienst zijn (€ 35). Altijd excl. BTW!
Bijdragen in natura moeten voldoen aan het bepaalde in artikel 1.11 van de Verordening</t>
        </r>
      </text>
    </comment>
    <comment ref="L8" authorId="2" shapeId="0" xr:uid="{00000000-0006-0000-0000-00000A000000}">
      <text>
        <r>
          <rPr>
            <sz val="9"/>
            <color indexed="81"/>
            <rFont val="Arial"/>
            <family val="2"/>
          </rPr>
          <t>Overige bijdragen in natura: werken, goederen, grond of onroerende goederen waarvoor géén betalingen zijn verricht (altijd excl. BTW!)</t>
        </r>
      </text>
    </comment>
    <comment ref="N8" authorId="2" shapeId="0" xr:uid="{00000000-0006-0000-0000-00000B000000}">
      <text>
        <r>
          <rPr>
            <sz val="9"/>
            <color indexed="81"/>
            <rFont val="Arial"/>
            <family val="2"/>
          </rPr>
          <t xml:space="preserve">De toerekening van kosten voor het gebruik van activa (goederen) tijdens de looptijd van het project.
</t>
        </r>
      </text>
    </comment>
    <comment ref="V8" authorId="0" shapeId="0" xr:uid="{CFCFB1AC-813D-43DA-8C61-592C4940A407}">
      <text>
        <r>
          <rPr>
            <b/>
            <sz val="9"/>
            <color indexed="81"/>
            <rFont val="Tahoma"/>
            <family val="2"/>
          </rPr>
          <t>Indien BTW WEL verrekenbaar dan de bedragen op € 0,00 zetten.</t>
        </r>
      </text>
    </comment>
    <comment ref="I9" authorId="0" shapeId="0" xr:uid="{C3901608-D0C5-48B8-BE25-B97464D710C0}">
      <text>
        <r>
          <rPr>
            <b/>
            <sz val="9"/>
            <color indexed="81"/>
            <rFont val="Tahoma"/>
            <family val="2"/>
          </rPr>
          <t>VKO
Vereenvoudigde Kosten
Optie
(Zie Openstellingsbesluit)</t>
        </r>
      </text>
    </comment>
    <comment ref="J9" authorId="0" shapeId="0" xr:uid="{B5776259-C1CF-446C-B391-52FAF65E4F7C}">
      <text>
        <r>
          <rPr>
            <sz val="9"/>
            <color indexed="81"/>
            <rFont val="Tahoma"/>
            <family val="2"/>
          </rPr>
          <t xml:space="preserve">
Indien Vereenvoudigde Kostenoptie (VKO)  (Zie Openstellingsbesluit)
</t>
        </r>
        <r>
          <rPr>
            <b/>
            <u/>
            <sz val="9"/>
            <color indexed="81"/>
            <rFont val="Tahoma"/>
            <family val="2"/>
          </rPr>
          <t xml:space="preserve">Alleen een </t>
        </r>
        <r>
          <rPr>
            <b/>
            <u val="double"/>
            <sz val="9"/>
            <color indexed="81"/>
            <rFont val="Tahoma"/>
            <family val="2"/>
          </rPr>
          <t>totaal</t>
        </r>
        <r>
          <rPr>
            <b/>
            <u/>
            <sz val="9"/>
            <color indexed="81"/>
            <rFont val="Tahoma"/>
            <family val="2"/>
          </rPr>
          <t xml:space="preserve"> onderaan de tabel</t>
        </r>
        <r>
          <rPr>
            <sz val="9"/>
            <color indexed="81"/>
            <rFont val="Tahoma"/>
            <family val="2"/>
          </rPr>
          <t xml:space="preserve">
</t>
        </r>
        <r>
          <rPr>
            <u/>
            <sz val="9"/>
            <color indexed="81"/>
            <rFont val="Tahoma"/>
            <family val="2"/>
          </rPr>
          <t>Opties</t>
        </r>
        <r>
          <rPr>
            <sz val="9"/>
            <color indexed="81"/>
            <rFont val="Tahoma"/>
            <family val="2"/>
          </rPr>
          <t xml:space="preserve">
1. Gedetailleerde overige kosten via de excel begroting en het webportaal.
2. Vereenvoudigde kostenoptie: Totaal directe personeelkosten </t>
        </r>
        <r>
          <rPr>
            <b/>
            <u/>
            <sz val="9"/>
            <color indexed="81"/>
            <rFont val="Tahoma"/>
            <family val="2"/>
          </rPr>
          <t>o.b.v. 1.9 lid 1 sub a van de Verordening (exclusief 15% Overhead)</t>
        </r>
        <r>
          <rPr>
            <sz val="9"/>
            <color indexed="81"/>
            <rFont val="Tahoma"/>
            <family val="2"/>
          </rPr>
          <t>, maal 40%.</t>
        </r>
      </text>
    </comment>
    <comment ref="B10" authorId="1" shapeId="0" xr:uid="{00000000-0006-0000-0000-00000C000000}">
      <text>
        <r>
          <rPr>
            <b/>
            <sz val="9"/>
            <color indexed="81"/>
            <rFont val="Tahoma"/>
            <family val="2"/>
          </rPr>
          <t xml:space="preserve">Verordening subsidies POP3 2014-2020 Provincie Utrecht
Artikel 1.12 Subsidiabiliteit van de kosten
3. Indien in het openstellingsbesluit voorbereidingskosten subsidiabel gesteld zijn, komen voorbereidingskosten gemaakt
     voor indiening van de aanvraag om subsidie slechts voor subsidie in aanmerking indien zij gemaakt zijn binnen één jaar of 
     een in het openstellingsbesluit vastgelegde termijn voordat de aanvraag om subsidie is ingediend.
4. De in lid 3 bedoelde kosten kunnen uitsluitend bestaan uit :
    a. kosten van architecten, ingenieurs en adviseurs;
    b. kosten van adviezen over duurzaamheid op milieu- en economisch gebied;
    c. kosten van haalbaarheidsstudies.
</t>
        </r>
      </text>
    </comment>
    <comment ref="C10" authorId="1" shapeId="0" xr:uid="{00000000-0006-0000-0000-00000D000000}">
      <text>
        <r>
          <rPr>
            <b/>
            <sz val="9"/>
            <color indexed="81"/>
            <rFont val="Tahoma"/>
            <family val="2"/>
          </rPr>
          <t>Voor zover deze kosten betrekking hebben op werkzaamheden voor de begrotingsposten zoals hier onder de Voorbereidingskosten genoemd.</t>
        </r>
      </text>
    </comment>
    <comment ref="C15" authorId="1" shapeId="0" xr:uid="{00000000-0006-0000-0000-00000E000000}">
      <text>
        <r>
          <rPr>
            <b/>
            <sz val="9"/>
            <color indexed="81"/>
            <rFont val="Tahoma"/>
            <family val="2"/>
          </rPr>
          <t>Voor zover deze kosten betrekking hebben op werkzaamheden voor de begrotingsposten zoals hier onder de Voorbereidingskosten genoemd.</t>
        </r>
      </text>
    </comment>
    <comment ref="C20" authorId="1" shapeId="0" xr:uid="{00000000-0006-0000-0000-00000F000000}">
      <text>
        <r>
          <rPr>
            <b/>
            <sz val="9"/>
            <color indexed="81"/>
            <rFont val="Tahoma"/>
            <family val="2"/>
          </rPr>
          <t>Voor zover deze kosten betrekking hebben op werkzaamheden voor de begrotingsposten zoals hier onder de Voorbereidingskosten genoemd.</t>
        </r>
      </text>
    </comment>
    <comment ref="M40" authorId="0" shapeId="0" xr:uid="{AD4011FA-3278-401A-94E3-B83A4D84AB55}">
      <text>
        <r>
          <rPr>
            <b/>
            <sz val="9"/>
            <color indexed="81"/>
            <rFont val="Tahoma"/>
            <charset val="1"/>
          </rPr>
          <t>Alleen bij Demonstraties</t>
        </r>
      </text>
    </comment>
    <comment ref="N40" authorId="0" shapeId="0" xr:uid="{62FE0C6A-AB05-4A05-AC97-913A8671A212}">
      <text>
        <r>
          <rPr>
            <b/>
            <sz val="9"/>
            <color indexed="81"/>
            <rFont val="Tahoma"/>
            <charset val="1"/>
          </rPr>
          <t>Alleen bij Demonstraties</t>
        </r>
      </text>
    </comment>
    <comment ref="M41" authorId="0" shapeId="0" xr:uid="{86EEB0DA-0E17-4CBA-B507-13D0FA9D8814}">
      <text>
        <r>
          <rPr>
            <b/>
            <sz val="9"/>
            <color indexed="81"/>
            <rFont val="Tahoma"/>
            <charset val="1"/>
          </rPr>
          <t>Alleen bij Demonstraties</t>
        </r>
      </text>
    </comment>
    <comment ref="N41" authorId="0" shapeId="0" xr:uid="{9B85E6ED-E38E-4917-A38A-799780171F30}">
      <text>
        <r>
          <rPr>
            <b/>
            <sz val="9"/>
            <color indexed="81"/>
            <rFont val="Tahoma"/>
            <charset val="1"/>
          </rPr>
          <t>Alleen bij Demonstraties</t>
        </r>
      </text>
    </comment>
    <comment ref="M42" authorId="0" shapeId="0" xr:uid="{A2464681-B69F-4281-A1C7-17091E2559EA}">
      <text>
        <r>
          <rPr>
            <b/>
            <sz val="9"/>
            <color indexed="81"/>
            <rFont val="Tahoma"/>
            <charset val="1"/>
          </rPr>
          <t>Alleen bij Demonstraties</t>
        </r>
      </text>
    </comment>
    <comment ref="N42" authorId="0" shapeId="0" xr:uid="{377FE554-BFBF-4886-A035-29501E788500}">
      <text>
        <r>
          <rPr>
            <b/>
            <sz val="9"/>
            <color indexed="81"/>
            <rFont val="Tahoma"/>
            <charset val="1"/>
          </rPr>
          <t>Alleen bij Demonstraties</t>
        </r>
      </text>
    </comment>
    <comment ref="M43" authorId="0" shapeId="0" xr:uid="{AB648102-6473-40AC-9003-14FB490918CC}">
      <text>
        <r>
          <rPr>
            <b/>
            <sz val="9"/>
            <color indexed="81"/>
            <rFont val="Tahoma"/>
            <charset val="1"/>
          </rPr>
          <t>Alleen bij Demonstraties</t>
        </r>
      </text>
    </comment>
    <comment ref="N43" authorId="0" shapeId="0" xr:uid="{2BC9D8B6-666B-4B0E-A809-5830225E0940}">
      <text>
        <r>
          <rPr>
            <b/>
            <sz val="9"/>
            <color indexed="81"/>
            <rFont val="Tahoma"/>
            <charset val="1"/>
          </rPr>
          <t>Alleen bij Demonstraties</t>
        </r>
      </text>
    </comment>
    <comment ref="M45" authorId="0" shapeId="0" xr:uid="{8865E17A-8D67-472F-8918-5676A2CB6B91}">
      <text>
        <r>
          <rPr>
            <b/>
            <sz val="9"/>
            <color indexed="81"/>
            <rFont val="Tahoma"/>
            <charset val="1"/>
          </rPr>
          <t>Alleen bij Demonstraties</t>
        </r>
      </text>
    </comment>
    <comment ref="M46" authorId="0" shapeId="0" xr:uid="{A2C49176-52ED-4517-8A3A-E8EFCA1E1DC9}">
      <text>
        <r>
          <rPr>
            <b/>
            <sz val="9"/>
            <color indexed="81"/>
            <rFont val="Tahoma"/>
            <charset val="1"/>
          </rPr>
          <t>Alleen bij Demonstraties</t>
        </r>
      </text>
    </comment>
    <comment ref="M47" authorId="0" shapeId="0" xr:uid="{3EBD70A6-6250-4A73-8D96-F3258AD9434E}">
      <text>
        <r>
          <rPr>
            <b/>
            <sz val="9"/>
            <color indexed="81"/>
            <rFont val="Tahoma"/>
            <charset val="1"/>
          </rPr>
          <t>Alleen bij Demonstraties</t>
        </r>
      </text>
    </comment>
    <comment ref="M48" authorId="0" shapeId="0" xr:uid="{1E6F8F0F-2BDC-4C8B-AD73-8F07E1FF522E}">
      <text>
        <r>
          <rPr>
            <b/>
            <sz val="9"/>
            <color indexed="81"/>
            <rFont val="Tahoma"/>
            <charset val="1"/>
          </rPr>
          <t>Alleen bij Demonstraties</t>
        </r>
      </text>
    </comment>
    <comment ref="L50" authorId="0" shapeId="0" xr:uid="{6E3596FE-4356-43A8-B9BD-E44F9EA74557}">
      <text>
        <r>
          <rPr>
            <b/>
            <sz val="9"/>
            <color indexed="81"/>
            <rFont val="Tahoma"/>
            <charset val="1"/>
          </rPr>
          <t>Alleen bij Trainingen, workshops en Coaching</t>
        </r>
      </text>
    </comment>
    <comment ref="L51" authorId="0" shapeId="0" xr:uid="{169A83A5-51FA-4D01-A812-970F9340F047}">
      <text>
        <r>
          <rPr>
            <b/>
            <sz val="9"/>
            <color indexed="81"/>
            <rFont val="Tahoma"/>
            <charset val="1"/>
          </rPr>
          <t>Alleen bij Trainingen, workshops en Coaching</t>
        </r>
      </text>
    </comment>
    <comment ref="L52" authorId="0" shapeId="0" xr:uid="{509A1E5A-57DA-4B7B-AF53-2F13DB775ECD}">
      <text>
        <r>
          <rPr>
            <b/>
            <sz val="9"/>
            <color indexed="81"/>
            <rFont val="Tahoma"/>
            <charset val="1"/>
          </rPr>
          <t>Alleen bij Trainingen, workshops en Coaching</t>
        </r>
      </text>
    </comment>
    <comment ref="L53" authorId="0" shapeId="0" xr:uid="{8F584259-2E61-4A39-8E4A-1E55AF5E8486}">
      <text>
        <r>
          <rPr>
            <b/>
            <sz val="9"/>
            <color indexed="81"/>
            <rFont val="Tahoma"/>
            <charset val="1"/>
          </rPr>
          <t>Alleen bij Trainingen, workshops en Coaching</t>
        </r>
      </text>
    </comment>
    <comment ref="I71" authorId="0" shapeId="0" xr:uid="{2B23843C-F043-4A77-980C-ED05506141B5}">
      <text>
        <r>
          <rPr>
            <b/>
            <sz val="9"/>
            <color indexed="81"/>
            <rFont val="Tahoma"/>
            <family val="2"/>
          </rPr>
          <t xml:space="preserve">U laat deze berekening staan tenzij u voor de Personeelskosten de vereenvoudigde kostenoptie gebruikt, dan vult u in deze kolom in deze cel alleen het berekende bedrag in:
Totaal overige directe kosten (alle directe kosten excl. personeelskosten) maal  20%, plus 15% overhead. </t>
        </r>
      </text>
    </comment>
    <comment ref="J72" authorId="0" shapeId="0" xr:uid="{06D2604D-3D7D-451D-BC07-883E86ACD579}">
      <text>
        <r>
          <rPr>
            <sz val="9"/>
            <color indexed="81"/>
            <rFont val="Tahoma"/>
            <family val="2"/>
          </rPr>
          <t xml:space="preserve">
Indien Vereenvoudigde Kostenoptie (VKO)  (Zie Openstellingsbesluit)
</t>
        </r>
        <r>
          <rPr>
            <b/>
            <u/>
            <sz val="9"/>
            <color indexed="81"/>
            <rFont val="Tahoma"/>
            <family val="2"/>
          </rPr>
          <t xml:space="preserve">Alleen een </t>
        </r>
        <r>
          <rPr>
            <b/>
            <u val="double"/>
            <sz val="9"/>
            <color indexed="81"/>
            <rFont val="Tahoma"/>
            <family val="2"/>
          </rPr>
          <t>totaal</t>
        </r>
        <r>
          <rPr>
            <b/>
            <u/>
            <sz val="9"/>
            <color indexed="81"/>
            <rFont val="Tahoma"/>
            <family val="2"/>
          </rPr>
          <t xml:space="preserve"> onderaan de tabel</t>
        </r>
        <r>
          <rPr>
            <sz val="9"/>
            <color indexed="81"/>
            <rFont val="Tahoma"/>
            <family val="2"/>
          </rPr>
          <t xml:space="preserve">
</t>
        </r>
        <r>
          <rPr>
            <u/>
            <sz val="9"/>
            <color indexed="81"/>
            <rFont val="Tahoma"/>
            <family val="2"/>
          </rPr>
          <t>Opties</t>
        </r>
        <r>
          <rPr>
            <sz val="9"/>
            <color indexed="81"/>
            <rFont val="Tahoma"/>
            <family val="2"/>
          </rPr>
          <t xml:space="preserve">
1. Gedetailleerde overige kosten via de excel begroting en het webportaal.
2. Vereenvoudigde kostenoptie: Totaal directe personeelkosten </t>
        </r>
        <r>
          <rPr>
            <b/>
            <u/>
            <sz val="9"/>
            <color indexed="81"/>
            <rFont val="Tahoma"/>
            <family val="2"/>
          </rPr>
          <t>o.b.v. 1.9 lid 1 sub a van de Verordening (exclusief 15% Overhead)</t>
        </r>
        <r>
          <rPr>
            <sz val="9"/>
            <color indexed="81"/>
            <rFont val="Tahoma"/>
            <family val="2"/>
          </rPr>
          <t>, maal 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Provincie Utrecht</author>
  </authors>
  <commentList>
    <comment ref="F15" authorId="0" shapeId="0" xr:uid="{00000000-0006-0000-0100-000001000000}">
      <text>
        <r>
          <rPr>
            <b/>
            <sz val="9"/>
            <color indexed="81"/>
            <rFont val="Tahoma"/>
            <family val="2"/>
          </rPr>
          <t>invullen; let op! exclusief vakantiegeld</t>
        </r>
        <r>
          <rPr>
            <sz val="9"/>
            <color indexed="81"/>
            <rFont val="Tahoma"/>
            <family val="2"/>
          </rPr>
          <t xml:space="preserve">
</t>
        </r>
      </text>
    </comment>
    <comment ref="L15" authorId="0" shapeId="0" xr:uid="{00000000-0006-0000-0100-000002000000}">
      <text>
        <r>
          <rPr>
            <b/>
            <sz val="9"/>
            <color indexed="81"/>
            <rFont val="Tahoma"/>
            <family val="2"/>
          </rPr>
          <t>invullen; let op! exclusief vakantiegeld</t>
        </r>
        <r>
          <rPr>
            <sz val="9"/>
            <color indexed="81"/>
            <rFont val="Tahoma"/>
            <family val="2"/>
          </rPr>
          <t xml:space="preserve">
</t>
        </r>
      </text>
    </comment>
    <comment ref="R15" authorId="0" shapeId="0" xr:uid="{00000000-0006-0000-0100-000003000000}">
      <text>
        <r>
          <rPr>
            <b/>
            <sz val="9"/>
            <color indexed="81"/>
            <rFont val="Tahoma"/>
            <family val="2"/>
          </rPr>
          <t>invullen; let op! exclusief vakantiegeld</t>
        </r>
        <r>
          <rPr>
            <sz val="9"/>
            <color indexed="81"/>
            <rFont val="Tahoma"/>
            <family val="2"/>
          </rPr>
          <t xml:space="preserve">
</t>
        </r>
      </text>
    </comment>
    <comment ref="X15" authorId="0" shapeId="0" xr:uid="{00000000-0006-0000-0100-000004000000}">
      <text>
        <r>
          <rPr>
            <b/>
            <sz val="9"/>
            <color indexed="81"/>
            <rFont val="Tahoma"/>
            <family val="2"/>
          </rPr>
          <t>invullen; let op! exclusief vakantiegeld</t>
        </r>
        <r>
          <rPr>
            <sz val="9"/>
            <color indexed="81"/>
            <rFont val="Tahoma"/>
            <family val="2"/>
          </rPr>
          <t xml:space="preserve">
</t>
        </r>
      </text>
    </comment>
    <comment ref="AD15" authorId="0" shapeId="0" xr:uid="{00000000-0006-0000-0100-000005000000}">
      <text>
        <r>
          <rPr>
            <b/>
            <sz val="9"/>
            <color indexed="81"/>
            <rFont val="Tahoma"/>
            <family val="2"/>
          </rPr>
          <t>invullen; let op! exclusief vakantiegeld</t>
        </r>
        <r>
          <rPr>
            <sz val="9"/>
            <color indexed="81"/>
            <rFont val="Tahoma"/>
            <family val="2"/>
          </rPr>
          <t xml:space="preserve">
</t>
        </r>
      </text>
    </comment>
    <comment ref="F16" authorId="0" shapeId="0" xr:uid="{00000000-0006-0000-0100-000006000000}">
      <text>
        <r>
          <rPr>
            <b/>
            <sz val="9"/>
            <color indexed="81"/>
            <rFont val="Tahoma"/>
            <family val="2"/>
          </rPr>
          <t>let op! eenmalige uitkeringen of beloningen zijn uitgesloten</t>
        </r>
        <r>
          <rPr>
            <sz val="9"/>
            <color indexed="81"/>
            <rFont val="Tahoma"/>
            <family val="2"/>
          </rPr>
          <t xml:space="preserve">
</t>
        </r>
      </text>
    </comment>
    <comment ref="L16" authorId="0" shapeId="0" xr:uid="{00000000-0006-0000-0100-000007000000}">
      <text>
        <r>
          <rPr>
            <b/>
            <sz val="9"/>
            <color indexed="81"/>
            <rFont val="Tahoma"/>
            <family val="2"/>
          </rPr>
          <t>let op! eenmalige uitkeringen of beloningen zijn uitgesloten</t>
        </r>
        <r>
          <rPr>
            <sz val="9"/>
            <color indexed="81"/>
            <rFont val="Tahoma"/>
            <family val="2"/>
          </rPr>
          <t xml:space="preserve">
</t>
        </r>
      </text>
    </comment>
    <comment ref="R16" authorId="0" shapeId="0" xr:uid="{00000000-0006-0000-0100-000008000000}">
      <text>
        <r>
          <rPr>
            <b/>
            <sz val="9"/>
            <color indexed="81"/>
            <rFont val="Tahoma"/>
            <family val="2"/>
          </rPr>
          <t>let op! eenmalige uitkeringen of beloningen zijn uitgesloten</t>
        </r>
        <r>
          <rPr>
            <sz val="9"/>
            <color indexed="81"/>
            <rFont val="Tahoma"/>
            <family val="2"/>
          </rPr>
          <t xml:space="preserve">
</t>
        </r>
      </text>
    </comment>
    <comment ref="X16" authorId="0" shapeId="0" xr:uid="{00000000-0006-0000-0100-000009000000}">
      <text>
        <r>
          <rPr>
            <b/>
            <sz val="9"/>
            <color indexed="81"/>
            <rFont val="Tahoma"/>
            <family val="2"/>
          </rPr>
          <t>let op! eenmalige uitkeringen of beloningen zijn uitgesloten</t>
        </r>
        <r>
          <rPr>
            <sz val="9"/>
            <color indexed="81"/>
            <rFont val="Tahoma"/>
            <family val="2"/>
          </rPr>
          <t xml:space="preserve">
</t>
        </r>
      </text>
    </comment>
    <comment ref="AD16" authorId="0" shapeId="0" xr:uid="{00000000-0006-0000-0100-00000A000000}">
      <text>
        <r>
          <rPr>
            <b/>
            <sz val="9"/>
            <color indexed="81"/>
            <rFont val="Tahoma"/>
            <family val="2"/>
          </rPr>
          <t>let op! eenmalige uitkeringen of beloningen zijn uitgesloten</t>
        </r>
        <r>
          <rPr>
            <sz val="9"/>
            <color indexed="81"/>
            <rFont val="Tahoma"/>
            <family val="2"/>
          </rPr>
          <t xml:space="preserve">
</t>
        </r>
      </text>
    </comment>
    <comment ref="F33" authorId="0" shapeId="0" xr:uid="{00000000-0006-0000-0100-00000B000000}">
      <text>
        <r>
          <rPr>
            <b/>
            <sz val="9"/>
            <color indexed="81"/>
            <rFont val="Tahoma"/>
            <family val="2"/>
          </rPr>
          <t>O.b.v. 40-urige werkweek s.v.p. aanpassen bij deeltijd</t>
        </r>
        <r>
          <rPr>
            <sz val="9"/>
            <color indexed="81"/>
            <rFont val="Tahoma"/>
            <family val="2"/>
          </rPr>
          <t xml:space="preserve">
</t>
        </r>
      </text>
    </comment>
    <comment ref="L33" authorId="0" shapeId="0" xr:uid="{00000000-0006-0000-0100-00000C000000}">
      <text>
        <r>
          <rPr>
            <b/>
            <sz val="9"/>
            <color indexed="81"/>
            <rFont val="Tahoma"/>
            <family val="2"/>
          </rPr>
          <t>O.b.v. 40-urige werkweek s.v.p. aanpassen bij deeltijd</t>
        </r>
        <r>
          <rPr>
            <sz val="9"/>
            <color indexed="81"/>
            <rFont val="Tahoma"/>
            <family val="2"/>
          </rPr>
          <t xml:space="preserve">
</t>
        </r>
      </text>
    </comment>
    <comment ref="R33" authorId="0" shapeId="0" xr:uid="{00000000-0006-0000-0100-00000D000000}">
      <text>
        <r>
          <rPr>
            <b/>
            <sz val="9"/>
            <color indexed="81"/>
            <rFont val="Tahoma"/>
            <family val="2"/>
          </rPr>
          <t>O.b.v. 40-urige werkweek s.v.p. aanpassen bij deeltijd</t>
        </r>
        <r>
          <rPr>
            <sz val="9"/>
            <color indexed="81"/>
            <rFont val="Tahoma"/>
            <family val="2"/>
          </rPr>
          <t xml:space="preserve">
</t>
        </r>
      </text>
    </comment>
    <comment ref="X33" authorId="0" shapeId="0" xr:uid="{00000000-0006-0000-0100-00000E000000}">
      <text>
        <r>
          <rPr>
            <b/>
            <sz val="9"/>
            <color indexed="81"/>
            <rFont val="Tahoma"/>
            <family val="2"/>
          </rPr>
          <t>O.b.v. 40-urige werkweek s.v.p. aanpassen bij deeltijd</t>
        </r>
        <r>
          <rPr>
            <sz val="9"/>
            <color indexed="81"/>
            <rFont val="Tahoma"/>
            <family val="2"/>
          </rPr>
          <t xml:space="preserve">
</t>
        </r>
      </text>
    </comment>
    <comment ref="AD33" authorId="0" shapeId="0" xr:uid="{00000000-0006-0000-0100-00000F000000}">
      <text>
        <r>
          <rPr>
            <b/>
            <sz val="9"/>
            <color indexed="81"/>
            <rFont val="Tahoma"/>
            <family val="2"/>
          </rPr>
          <t>O.b.v. 40-urige werkweek s.v.p. aanpassen bij deeltijd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Provincie Utrecht</author>
    <author>Rausch, Yvette</author>
  </authors>
  <commentList>
    <comment ref="F8" authorId="0" shapeId="0" xr:uid="{00000000-0006-0000-0200-000001000000}">
      <text>
        <r>
          <rPr>
            <b/>
            <sz val="9"/>
            <color indexed="81"/>
            <rFont val="Tahoma"/>
            <family val="2"/>
          </rPr>
          <t>Provincie Utrecht:</t>
        </r>
        <r>
          <rPr>
            <sz val="9"/>
            <color indexed="81"/>
            <rFont val="Tahoma"/>
            <family val="2"/>
          </rPr>
          <t xml:space="preserve">
In te vullen door medewerkers van de Provincie.</t>
        </r>
      </text>
    </comment>
    <comment ref="D11" authorId="1" shapeId="0" xr:uid="{00000000-0006-0000-0200-000002000000}">
      <text>
        <r>
          <rPr>
            <sz val="9"/>
            <color indexed="81"/>
            <rFont val="Arial"/>
            <family val="2"/>
          </rPr>
          <t>Kosten voor arbeid, inbreng in natura, door inzet van personen die NIET in loondienst zijn (€ 35) of verricht door vrijwilligers (€ 22). Altijd excl. BTW!</t>
        </r>
      </text>
    </comment>
    <comment ref="D12" authorId="1" shapeId="0" xr:uid="{00000000-0006-0000-0200-000003000000}">
      <text>
        <r>
          <rPr>
            <sz val="9"/>
            <color indexed="81"/>
            <rFont val="Arial"/>
            <family val="2"/>
          </rPr>
          <t>Overige bijdragen in natura: werken, goederen, diensten, grond of onroerende goederen waarvoor géén betalingen zijn verricht (altijd excl. BTW!)</t>
        </r>
      </text>
    </comment>
    <comment ref="F18" authorId="0" shapeId="0" xr:uid="{00000000-0006-0000-0200-000004000000}">
      <text>
        <r>
          <rPr>
            <b/>
            <sz val="9"/>
            <color indexed="81"/>
            <rFont val="Tahoma"/>
            <family val="2"/>
          </rPr>
          <t>Provincie Utrecht:</t>
        </r>
        <r>
          <rPr>
            <sz val="9"/>
            <color indexed="81"/>
            <rFont val="Tahoma"/>
            <family val="2"/>
          </rPr>
          <t xml:space="preserve">
In te vullen door medewerkers van de Provincie.</t>
        </r>
      </text>
    </comment>
  </commentList>
</comments>
</file>

<file path=xl/sharedStrings.xml><?xml version="1.0" encoding="utf-8"?>
<sst xmlns="http://schemas.openxmlformats.org/spreadsheetml/2006/main" count="295" uniqueCount="136">
  <si>
    <t>Kostensoorten</t>
  </si>
  <si>
    <t>Aantal</t>
  </si>
  <si>
    <t>Totaal excl. BTW</t>
    <phoneticPr fontId="0" type="noConversion"/>
  </si>
  <si>
    <t>Totaal incl. BTW</t>
    <phoneticPr fontId="0" type="noConversion"/>
  </si>
  <si>
    <t>FINANCIERINGSPLAN</t>
  </si>
  <si>
    <t>Bedrag</t>
    <phoneticPr fontId="0" type="noConversion"/>
  </si>
  <si>
    <t>Eigen inbreng</t>
  </si>
  <si>
    <t>Inbreng door derden (zoals banklening en giften)</t>
  </si>
  <si>
    <t>Andere subsidie:</t>
  </si>
  <si>
    <t>-Gemeente(n)</t>
  </si>
  <si>
    <t>-Waterschap</t>
  </si>
  <si>
    <t>-Rijk</t>
  </si>
  <si>
    <t>-Provincie</t>
  </si>
  <si>
    <t>EU/POP subsidie</t>
  </si>
  <si>
    <t>Uurtarief o.b.v. brutoloon plus werkgeverslasten en overhead</t>
  </si>
  <si>
    <t>Project:</t>
  </si>
  <si>
    <t>invullen</t>
  </si>
  <si>
    <t>Organisatie:</t>
  </si>
  <si>
    <t>Medewerker:</t>
  </si>
  <si>
    <t>In dienst:</t>
  </si>
  <si>
    <t xml:space="preserve">Uit dienst: </t>
  </si>
  <si>
    <t>[jaartal]</t>
  </si>
  <si>
    <t>(nacalculatie)</t>
  </si>
  <si>
    <t>Bruto loonkosten:</t>
  </si>
  <si>
    <t>zijnde:</t>
  </si>
  <si>
    <t>Brutoloon volgens cum. loonstaat</t>
  </si>
  <si>
    <t>Eindejaarsuitkering o.b.v. CAO of AO</t>
  </si>
  <si>
    <t>Totaal bruto loonkosten</t>
  </si>
  <si>
    <t>Subtotaal loonkosten</t>
  </si>
  <si>
    <t>Werkgeverslasten:</t>
  </si>
  <si>
    <t>Opslag 43,5% van bruto loonkosten</t>
  </si>
  <si>
    <t>Totaal werkgeverslasten</t>
  </si>
  <si>
    <t>Subtotaal loonkosten en werkgeverslasten</t>
  </si>
  <si>
    <t>Indirecte kosten</t>
  </si>
  <si>
    <t>Opslag 15% van loonkosten en wg lasten</t>
  </si>
  <si>
    <t>Totaal indirecte kosten</t>
  </si>
  <si>
    <t>Subtotaal loonkosten, wg lasten en indirecte kosten</t>
  </si>
  <si>
    <t>Aantal productieve uren (1.720 uur bij fulltime contract)</t>
  </si>
  <si>
    <t>Uurtarief:</t>
  </si>
  <si>
    <t>Kosten derden</t>
  </si>
  <si>
    <t xml:space="preserve">Projectbegroting </t>
  </si>
  <si>
    <t>Naam regeling:</t>
  </si>
  <si>
    <t>Stuks prijs of tarief</t>
  </si>
  <si>
    <t>Subsidiabele activiteit</t>
  </si>
  <si>
    <t>Aankoop grond</t>
  </si>
  <si>
    <t>TOTAAL</t>
  </si>
  <si>
    <t>Financieringsplan: zorg voor dekking van het begrote bedrag inclusief of exclusief BTW.</t>
  </si>
  <si>
    <t>Bijdragen in natura: eigen arbeid</t>
  </si>
  <si>
    <t>Kosten van architecten, ingenieurs en adviseurs</t>
  </si>
  <si>
    <t>Kosten van haalbaarheidsstudies</t>
  </si>
  <si>
    <t>Bijdragen in natura: overig</t>
  </si>
  <si>
    <t>Voorbereidingskosten</t>
  </si>
  <si>
    <t>Begrotingspost (i)</t>
  </si>
  <si>
    <t>(i) Begrotingspost: Geef per begrotingspost per subsidiabele activiteit de uit te voeren activiteiten weer.</t>
  </si>
  <si>
    <t>(ii) Vul per medewerker in loondienst het format voor de loonkostenberekening in en voeg deze berekening(en) toe als bijlage(n) bij het projectplan ter onderbouwing van de loonkosten. Het format treft u aan op het tweede tabblad.</t>
  </si>
  <si>
    <t>(iii) BTW: geef hier het voor u niet verrekenbare deel van de BTW op. Denk, indien van toepassing, aan het bijvoegen van een verklaring dat u BTW niet kunt verrekenen. Bijv. een belastingverklaring van een accountant of fiscalist.</t>
  </si>
  <si>
    <t>Kosten van adviezen over duurzaamheid op milieu- en economisch gebied</t>
  </si>
  <si>
    <t>Datum begroting ingediend:</t>
  </si>
  <si>
    <t>Naam Penvoerder:</t>
  </si>
  <si>
    <t>Titel project:</t>
  </si>
  <si>
    <t>Tonen</t>
  </si>
  <si>
    <t>SUBTOTAAL VOORBEREIDINGSKOSTEN</t>
  </si>
  <si>
    <t>Start:</t>
  </si>
  <si>
    <t>Eind:</t>
  </si>
  <si>
    <t>Project Data:</t>
  </si>
  <si>
    <t>Leverancier</t>
  </si>
  <si>
    <t>TOTAAL PROJCTBEGROTING</t>
  </si>
  <si>
    <t>Omschrijving kosten</t>
  </si>
  <si>
    <t>Juridische- en administratieve kosten</t>
  </si>
  <si>
    <t>%</t>
  </si>
  <si>
    <t>Begroot</t>
  </si>
  <si>
    <t>Correcties</t>
  </si>
  <si>
    <t>TSK</t>
  </si>
  <si>
    <t>Derden</t>
  </si>
  <si>
    <t>Personeel</t>
  </si>
  <si>
    <t>Bijdrage in natura</t>
  </si>
  <si>
    <t>eigen arbeid</t>
  </si>
  <si>
    <t>overig</t>
  </si>
  <si>
    <t>Afschrijvingen</t>
  </si>
  <si>
    <t>Totaal</t>
  </si>
  <si>
    <t>Jaren</t>
  </si>
  <si>
    <t>Uitgaven-planning</t>
  </si>
  <si>
    <t>Kopieer meerdere loonkostenberekeningen hier en verder naar rechts indien nodig.</t>
  </si>
  <si>
    <t xml:space="preserve">     Eigen inbreng</t>
  </si>
  <si>
    <t xml:space="preserve">     Inbreng door derden (zoals banklening en giften)</t>
  </si>
  <si>
    <t xml:space="preserve">     Subsidie:</t>
  </si>
  <si>
    <t xml:space="preserve">     EU/POP subsidie</t>
  </si>
  <si>
    <t>Einddatum:</t>
  </si>
  <si>
    <t>Startdatum:</t>
  </si>
  <si>
    <t>Datum indiening:</t>
  </si>
  <si>
    <t>Vul hier de Titel van uw Project in</t>
  </si>
  <si>
    <t>Vul hier de Naam van de penvoerder in</t>
  </si>
  <si>
    <t>Afschrijvings
kosten</t>
  </si>
  <si>
    <r>
      <t xml:space="preserve">Heeft u onder een begrotingspost meer regels nodig? Voeg dan een regel in en </t>
    </r>
    <r>
      <rPr>
        <b/>
        <sz val="9"/>
        <color rgb="FFFF0000"/>
        <rFont val="Arial"/>
        <family val="2"/>
      </rPr>
      <t>kopieer</t>
    </r>
    <r>
      <rPr>
        <b/>
        <sz val="9"/>
        <color theme="1"/>
        <rFont val="Arial"/>
        <family val="2"/>
      </rPr>
      <t xml:space="preserve"> een </t>
    </r>
    <r>
      <rPr>
        <b/>
        <sz val="9"/>
        <color rgb="FFFF0000"/>
        <rFont val="Arial"/>
        <family val="2"/>
      </rPr>
      <t>volledige</t>
    </r>
    <r>
      <rPr>
        <b/>
        <sz val="9"/>
        <color theme="1"/>
        <rFont val="Arial"/>
        <family val="2"/>
      </rPr>
      <t xml:space="preserve"> regel  uit </t>
    </r>
    <r>
      <rPr>
        <b/>
        <u/>
        <sz val="9"/>
        <color rgb="FFFF0000"/>
        <rFont val="Arial"/>
        <family val="2"/>
      </rPr>
      <t>dezelfde</t>
    </r>
    <r>
      <rPr>
        <b/>
        <sz val="9"/>
        <color theme="1"/>
        <rFont val="Arial"/>
        <family val="2"/>
      </rPr>
      <t xml:space="preserve"> begrotingspost.</t>
    </r>
  </si>
  <si>
    <t>Op dit blad kunt u het uurtarief berekenen indien u gebruik maakt van de individuele loonkostenberekening (LKB).
Wanneer u IKS (Integrale KostprijsSystematiek) gebruikt, dan kan dus geen gebruik gemaakt worden van deze loonkostenberekening. Dit is van toepassing per aanvrager. M.a.w. per aanvrager bepalen: óf IKS óf LKB. (Bij meerdere aanvragers in 1 project  kan het dus voorkomen dat er één aanvrager LKB toepast, terwijl een ander IKS toepast).
Bij gebruik van IKS kunt het tarief en het aantal uur invullen op het werkblad "Begroting".
U dient wel de goedkeuring van RVO voor het gebruik van dit IKS-tarief bij te voegen.</t>
  </si>
  <si>
    <t>Inkomsten</t>
  </si>
  <si>
    <t>(negatief invullen)</t>
  </si>
  <si>
    <r>
      <t>a.</t>
    </r>
    <r>
      <rPr>
        <sz val="7"/>
        <color rgb="FF000000"/>
        <rFont val="Times New Roman"/>
        <family val="1"/>
      </rPr>
      <t xml:space="preserve">     </t>
    </r>
    <r>
      <rPr>
        <sz val="9"/>
        <color rgb="FF000000"/>
        <rFont val="Arial"/>
        <family val="2"/>
      </rPr>
      <t>verschuiving van de bestaande kostenreductiestrategie naar een meerwaarde strategie, met nieuwe marktconcepten, nieuwe verdienmodellen of meerwaardecreatie;</t>
    </r>
  </si>
  <si>
    <t>Naam Medeaanvrager</t>
  </si>
  <si>
    <t>Selecteer hier de thema('s) waar uw activiteiten aan bijdraagt c.q. bijdragen:</t>
  </si>
  <si>
    <t>SUBTOTAAL PROJECTMANAGEMENT EN -ADMINISTRATIE</t>
  </si>
  <si>
    <t>Projectmanagement en -administratie</t>
  </si>
  <si>
    <t>Kosten voor projectmanagement en projectadministratie</t>
  </si>
  <si>
    <t>kosten voor de inzet van procesbegeleiders en adviseurs</t>
  </si>
  <si>
    <t>materiaalkosten</t>
  </si>
  <si>
    <t>kosten voor ruimten en bijbehorende faciliteiten</t>
  </si>
  <si>
    <t>kosten voor drukwerk, mailings en de inrichting van website(s)</t>
  </si>
  <si>
    <r>
      <rPr>
        <b/>
        <sz val="12"/>
        <color rgb="FF7030A0"/>
        <rFont val="Arial"/>
        <family val="2"/>
      </rPr>
      <t>Mogelijke</t>
    </r>
    <r>
      <rPr>
        <b/>
        <sz val="12"/>
        <rFont val="Arial"/>
        <family val="2"/>
      </rPr>
      <t xml:space="preserve"> subsidie</t>
    </r>
  </si>
  <si>
    <t>SUBTOTAAL DEMONSTRATIES</t>
  </si>
  <si>
    <t>BEOORDELING</t>
  </si>
  <si>
    <r>
      <rPr>
        <b/>
        <sz val="9"/>
        <color rgb="FFFF0000"/>
        <rFont val="Arial"/>
        <family val="2"/>
      </rPr>
      <t xml:space="preserve">niet </t>
    </r>
    <r>
      <rPr>
        <b/>
        <sz val="9"/>
        <rFont val="Arial"/>
        <family val="2"/>
      </rPr>
      <t>verrekenbare BTW (iii)</t>
    </r>
  </si>
  <si>
    <t>1e Kwartaal</t>
  </si>
  <si>
    <t>2e Kwartaal</t>
  </si>
  <si>
    <t>3e Kwartaal</t>
  </si>
  <si>
    <t>4e Kwartaal</t>
  </si>
  <si>
    <r>
      <t xml:space="preserve">(iv) Uitgavenplanning: Neem hier én in de </t>
    </r>
    <r>
      <rPr>
        <i/>
        <sz val="10"/>
        <rFont val="Arial Narrow"/>
        <family val="2"/>
      </rPr>
      <t>digitale</t>
    </r>
    <r>
      <rPr>
        <sz val="10"/>
        <rFont val="Arial Narrow"/>
        <family val="2"/>
      </rPr>
      <t xml:space="preserve"> aanvraag (via RVO) de planning per kwartaal op.</t>
    </r>
  </si>
  <si>
    <t>Indieningsdatum begroting</t>
  </si>
  <si>
    <t>Openstellingsbesluit POP3 kennisoverdracht  2021 provincie Utrecht</t>
  </si>
  <si>
    <r>
      <t>b.</t>
    </r>
    <r>
      <rPr>
        <sz val="7"/>
        <color rgb="FF000000"/>
        <rFont val="Times New Roman"/>
        <family val="1"/>
      </rPr>
      <t xml:space="preserve">     </t>
    </r>
    <r>
      <rPr>
        <sz val="9"/>
        <color rgb="FF000000"/>
        <rFont val="Arial"/>
        <family val="2"/>
      </rPr>
      <t>maatregelen die leiden tot een geringer grondstoffengebruik of een meer gesloten kringloop, met als resultaat een vermindering van de emissie van milieubelastende stoffen naar bodem, lucht en grond- en oppervlakte water en minder uitputting van hulpbronnen en grondstoffen;</t>
    </r>
  </si>
  <si>
    <r>
      <t>c.</t>
    </r>
    <r>
      <rPr>
        <sz val="7"/>
        <color rgb="FF000000"/>
        <rFont val="Times New Roman"/>
        <family val="1"/>
      </rPr>
      <t xml:space="preserve">     </t>
    </r>
    <r>
      <rPr>
        <sz val="9"/>
        <color rgb="FF000000"/>
        <rFont val="Arial"/>
        <family val="2"/>
      </rPr>
      <t>klimaatmitigatie;</t>
    </r>
  </si>
  <si>
    <r>
      <t>d.</t>
    </r>
    <r>
      <rPr>
        <sz val="7"/>
        <color rgb="FF000000"/>
        <rFont val="Times New Roman"/>
        <family val="1"/>
      </rPr>
      <t xml:space="preserve">     </t>
    </r>
    <r>
      <rPr>
        <sz val="9"/>
        <color rgb="FF000000"/>
        <rFont val="Arial"/>
        <family val="2"/>
      </rPr>
      <t>behoud en versterking van de biodiversiteit en de omgevingskwaliteit.</t>
    </r>
  </si>
  <si>
    <t>Trainingen, workshops, coaching en Demonstraties</t>
  </si>
  <si>
    <t>Projectnummer:</t>
  </si>
  <si>
    <t>Projectnummer (indien bekend)</t>
  </si>
  <si>
    <t>kosten van afschrijving, huur of lease voor fysieke investeringen die noodzakelijk zijn voor de uitvoering van een demonstratieactiviteit</t>
  </si>
  <si>
    <t>Algemene kosten ten behoeve van investeringen</t>
  </si>
  <si>
    <r>
      <t>a</t>
    </r>
    <r>
      <rPr>
        <sz val="8"/>
        <color rgb="FF000000"/>
        <rFont val="Arial"/>
        <family val="2"/>
      </rPr>
      <t>rchitecten, ingenieurs en adviseurs</t>
    </r>
  </si>
  <si>
    <t>adviezen over duurzaamheid op milieu- en economisch gebied</t>
  </si>
  <si>
    <t>haalbaarheidsstudies</t>
  </si>
  <si>
    <t>grijs gearceerde cel betekent dat deze kostensoort voor de begrotingspost niet van toepassing is</t>
  </si>
  <si>
    <t xml:space="preserve">Personeels kosten (ii)
</t>
  </si>
  <si>
    <t>Indien VKO alleen TOTAAL</t>
  </si>
  <si>
    <t>Bijdragen in natura:
vrijwilligers</t>
  </si>
  <si>
    <t>kosten van koop van 2ehands machines en installaties noodzakelijk voor demonstratieactiviteiten, tot max de marktwaarde van de activa</t>
  </si>
  <si>
    <r>
      <t>Uitgavenplanning (iv) (</t>
    </r>
    <r>
      <rPr>
        <b/>
        <sz val="12"/>
        <color rgb="FFFF0000"/>
        <rFont val="Arial"/>
        <family val="2"/>
      </rPr>
      <t>evt incl. BTW</t>
    </r>
    <r>
      <rPr>
        <b/>
        <sz val="12"/>
        <rFont val="Arial"/>
        <family val="2"/>
      </rPr>
      <t>)</t>
    </r>
  </si>
  <si>
    <r>
      <t xml:space="preserve">(Inclusief BTW </t>
    </r>
    <r>
      <rPr>
        <b/>
        <i/>
        <sz val="12"/>
        <rFont val="Arial"/>
        <family val="2"/>
      </rPr>
      <t>indien van toepassing</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</si>
</sst>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 &quot;€&quot;\ * #,##0.00_ ;_ &quot;€&quot;\ * \-#,##0.00_ ;_ &quot;€&quot;\ * &quot;-&quot;??_ ;_ @_ "/>
    <numFmt numFmtId="164" formatCode="&quot;€&quot;\ #,##0.00"/>
    <numFmt numFmtId="165" formatCode="[$-413]ddd\ d\ mmmm\ yyyy;@"/>
  </numFmts>
  <fonts count="52" x14ac:knownFonts="1">
    <font>
      <sz val="11"/>
      <color theme="1"/>
      <name val="Calibri"/>
      <family val="2"/>
      <scheme val="minor"/>
    </font>
    <font>
      <b/>
      <sz val="24"/>
      <name val="Arial"/>
      <family val="2"/>
    </font>
    <font>
      <b/>
      <sz val="12"/>
      <name val="Arial"/>
      <family val="2"/>
    </font>
    <font>
      <sz val="12"/>
      <name val="Arial"/>
      <family val="2"/>
    </font>
    <font>
      <sz val="10"/>
      <color theme="1"/>
      <name val="Arial"/>
      <family val="2"/>
    </font>
    <font>
      <b/>
      <sz val="10"/>
      <color theme="1"/>
      <name val="Arial"/>
      <family val="2"/>
    </font>
    <font>
      <b/>
      <sz val="9"/>
      <name val="Arial"/>
      <family val="2"/>
    </font>
    <font>
      <sz val="9"/>
      <name val="Arial"/>
      <family val="2"/>
    </font>
    <font>
      <i/>
      <sz val="9"/>
      <name val="Arial"/>
      <family val="2"/>
    </font>
    <font>
      <sz val="9"/>
      <color theme="1"/>
      <name val="Arial"/>
      <family val="2"/>
    </font>
    <font>
      <sz val="9"/>
      <color indexed="8"/>
      <name val="Arial"/>
      <family val="2"/>
    </font>
    <font>
      <i/>
      <sz val="9"/>
      <color theme="1"/>
      <name val="Arial"/>
      <family val="2"/>
    </font>
    <font>
      <b/>
      <sz val="9"/>
      <color indexed="8"/>
      <name val="Arial"/>
      <family val="2"/>
    </font>
    <font>
      <b/>
      <sz val="9"/>
      <color theme="1"/>
      <name val="Arial"/>
      <family val="2"/>
    </font>
    <font>
      <sz val="9"/>
      <color indexed="81"/>
      <name val="Arial"/>
      <family val="2"/>
    </font>
    <font>
      <sz val="12"/>
      <color rgb="FF000000"/>
      <name val="Times New Roman"/>
      <family val="1"/>
    </font>
    <font>
      <b/>
      <sz val="9"/>
      <color indexed="81"/>
      <name val="Tahoma"/>
      <family val="2"/>
    </font>
    <font>
      <b/>
      <sz val="12"/>
      <color theme="1"/>
      <name val="Arial"/>
      <family val="2"/>
    </font>
    <font>
      <b/>
      <sz val="12"/>
      <color rgb="FF0000FF"/>
      <name val="Arial"/>
      <family val="2"/>
    </font>
    <font>
      <sz val="11"/>
      <color rgb="FF0000FF"/>
      <name val="Arial"/>
      <family val="2"/>
    </font>
    <font>
      <sz val="9"/>
      <color rgb="FF0000FF"/>
      <name val="Arial"/>
      <family val="2"/>
    </font>
    <font>
      <sz val="9"/>
      <color rgb="FFFF0000"/>
      <name val="Arial"/>
      <family val="2"/>
    </font>
    <font>
      <sz val="12"/>
      <color theme="1"/>
      <name val="Arial"/>
      <family val="2"/>
    </font>
    <font>
      <sz val="11"/>
      <color theme="1"/>
      <name val="Calibri"/>
      <family val="2"/>
      <scheme val="minor"/>
    </font>
    <font>
      <sz val="11"/>
      <color rgb="FF0000FF"/>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0"/>
      <name val="Arial"/>
      <family val="2"/>
    </font>
    <font>
      <sz val="9"/>
      <color indexed="81"/>
      <name val="Tahoma"/>
      <family val="2"/>
    </font>
    <font>
      <i/>
      <sz val="9"/>
      <color rgb="FF0000FF"/>
      <name val="Arial"/>
      <family val="2"/>
    </font>
    <font>
      <b/>
      <i/>
      <sz val="9"/>
      <color rgb="FF0000FF"/>
      <name val="Arial"/>
      <family val="2"/>
    </font>
    <font>
      <sz val="9"/>
      <color rgb="FF000000"/>
      <name val="Arial"/>
      <family val="2"/>
    </font>
    <font>
      <b/>
      <u/>
      <sz val="9"/>
      <color rgb="FFFF0000"/>
      <name val="Arial"/>
      <family val="2"/>
    </font>
    <font>
      <b/>
      <sz val="9"/>
      <color rgb="FFFF0000"/>
      <name val="Arial"/>
      <family val="2"/>
    </font>
    <font>
      <sz val="7"/>
      <color rgb="FF000000"/>
      <name val="Times New Roman"/>
      <family val="1"/>
    </font>
    <font>
      <sz val="10"/>
      <color rgb="FF000000"/>
      <name val="Verdana"/>
      <family val="2"/>
    </font>
    <font>
      <b/>
      <sz val="12"/>
      <color rgb="FF7030A0"/>
      <name val="Arial"/>
      <family val="2"/>
    </font>
    <font>
      <sz val="10"/>
      <name val="Arial Narrow"/>
      <family val="2"/>
    </font>
    <font>
      <i/>
      <sz val="10"/>
      <name val="Arial Narrow"/>
      <family val="2"/>
    </font>
    <font>
      <u/>
      <sz val="9"/>
      <color indexed="81"/>
      <name val="Arial"/>
      <family val="2"/>
    </font>
    <font>
      <b/>
      <sz val="9"/>
      <color theme="1"/>
      <name val="Arial Narrow"/>
      <family val="2"/>
    </font>
    <font>
      <b/>
      <sz val="12"/>
      <color rgb="FF000000"/>
      <name val="Arial"/>
      <family val="2"/>
    </font>
    <font>
      <sz val="8"/>
      <color theme="1"/>
      <name val="Arial"/>
      <family val="2"/>
    </font>
    <font>
      <sz val="8"/>
      <color rgb="FF000000"/>
      <name val="Arial"/>
      <family val="2"/>
    </font>
    <font>
      <b/>
      <sz val="9"/>
      <color indexed="81"/>
      <name val="Arial"/>
      <family val="2"/>
    </font>
    <font>
      <u/>
      <sz val="9"/>
      <color indexed="81"/>
      <name val="Tahoma"/>
      <family val="2"/>
    </font>
    <font>
      <b/>
      <u/>
      <sz val="9"/>
      <color indexed="81"/>
      <name val="Tahoma"/>
      <family val="2"/>
    </font>
    <font>
      <b/>
      <sz val="9"/>
      <color indexed="81"/>
      <name val="Tahoma"/>
      <charset val="1"/>
    </font>
    <font>
      <b/>
      <u val="double"/>
      <sz val="9"/>
      <color indexed="81"/>
      <name val="Tahoma"/>
      <family val="2"/>
    </font>
    <font>
      <b/>
      <sz val="12"/>
      <color rgb="FFFF0000"/>
      <name val="Arial"/>
      <family val="2"/>
    </font>
    <font>
      <b/>
      <i/>
      <sz val="12"/>
      <name val="Arial"/>
      <family val="2"/>
    </font>
  </fonts>
  <fills count="1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theme="4" tint="0.79998168889431442"/>
        <bgColor indexed="64"/>
      </patternFill>
    </fill>
    <fill>
      <patternFill patternType="solid">
        <fgColor indexed="2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9" tint="0.79998168889431442"/>
        <bgColor indexed="64"/>
      </patternFill>
    </fill>
    <fill>
      <patternFill patternType="solid">
        <fgColor theme="8" tint="0.39997558519241921"/>
        <bgColor indexed="64"/>
      </patternFill>
    </fill>
  </fills>
  <borders count="131">
    <border>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thin">
        <color indexed="64"/>
      </top>
      <bottom/>
      <diagonal/>
    </border>
    <border>
      <left style="medium">
        <color indexed="64"/>
      </left>
      <right style="thin">
        <color auto="1"/>
      </right>
      <top style="thin">
        <color indexed="64"/>
      </top>
      <bottom/>
      <diagonal/>
    </border>
    <border>
      <left style="medium">
        <color indexed="64"/>
      </left>
      <right style="thin">
        <color auto="1"/>
      </right>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medium">
        <color theme="0"/>
      </right>
      <top/>
      <bottom/>
      <diagonal/>
    </border>
    <border>
      <left style="medium">
        <color theme="0"/>
      </left>
      <right style="medium">
        <color theme="0"/>
      </right>
      <top/>
      <bottom/>
      <diagonal/>
    </border>
    <border>
      <left/>
      <right/>
      <top style="thin">
        <color indexed="64"/>
      </top>
      <bottom style="medium">
        <color indexed="64"/>
      </bottom>
      <diagonal/>
    </border>
    <border>
      <left/>
      <right/>
      <top style="thin">
        <color indexed="64"/>
      </top>
      <bottom style="thin">
        <color theme="0"/>
      </bottom>
      <diagonal/>
    </border>
    <border>
      <left/>
      <right/>
      <top style="thin">
        <color theme="0"/>
      </top>
      <bottom style="thin">
        <color theme="0"/>
      </bottom>
      <diagonal/>
    </border>
    <border>
      <left style="medium">
        <color theme="0"/>
      </left>
      <right style="medium">
        <color indexed="64"/>
      </right>
      <top style="thin">
        <color theme="0"/>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medium">
        <color indexed="64"/>
      </left>
      <right style="medium">
        <color theme="0"/>
      </right>
      <top style="medium">
        <color theme="0"/>
      </top>
      <bottom/>
      <diagonal/>
    </border>
    <border>
      <left style="medium">
        <color theme="0"/>
      </left>
      <right style="medium">
        <color theme="0"/>
      </right>
      <top style="medium">
        <color theme="0"/>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top style="thin">
        <color indexed="64"/>
      </top>
      <bottom style="thin">
        <color theme="0" tint="-0.34998626667073579"/>
      </bottom>
      <diagonal/>
    </border>
    <border>
      <left style="thin">
        <color indexed="64"/>
      </left>
      <right style="thin">
        <color auto="1"/>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thin">
        <color indexed="64"/>
      </left>
      <right style="thin">
        <color auto="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medium">
        <color indexed="64"/>
      </left>
      <right style="thin">
        <color indexed="64"/>
      </right>
      <top style="thin">
        <color theme="0" tint="-0.34998626667073579"/>
      </top>
      <bottom style="thin">
        <color indexed="64"/>
      </bottom>
      <diagonal/>
    </border>
    <border>
      <left style="medium">
        <color indexed="64"/>
      </left>
      <right style="medium">
        <color indexed="64"/>
      </right>
      <top style="thin">
        <color theme="0" tint="-0.34998626667073579"/>
      </top>
      <bottom style="thin">
        <color indexed="64"/>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top/>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indexed="64"/>
      </left>
      <right/>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theme="0"/>
      </left>
      <right style="thin">
        <color theme="0"/>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theme="0"/>
      </left>
      <right style="thin">
        <color theme="0"/>
      </right>
      <top/>
      <bottom style="thin">
        <color theme="0"/>
      </bottom>
      <diagonal/>
    </border>
    <border>
      <left/>
      <right/>
      <top/>
      <bottom style="thin">
        <color theme="0"/>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theme="0"/>
      </right>
      <top/>
      <bottom style="medium">
        <color indexed="64"/>
      </bottom>
      <diagonal/>
    </border>
    <border>
      <left style="thin">
        <color theme="0"/>
      </left>
      <right/>
      <top/>
      <bottom style="medium">
        <color indexed="64"/>
      </bottom>
      <diagonal/>
    </border>
    <border>
      <left style="medium">
        <color theme="0"/>
      </left>
      <right style="medium">
        <color theme="0"/>
      </right>
      <top style="thin">
        <color theme="0"/>
      </top>
      <bottom style="thin">
        <color theme="0"/>
      </bottom>
      <diagonal/>
    </border>
    <border>
      <left style="thin">
        <color theme="0"/>
      </left>
      <right/>
      <top style="thin">
        <color indexed="64"/>
      </top>
      <bottom style="thin">
        <color theme="0"/>
      </bottom>
      <diagonal/>
    </border>
    <border>
      <left style="thin">
        <color indexed="64"/>
      </left>
      <right style="thin">
        <color auto="1"/>
      </right>
      <top style="thin">
        <color theme="0" tint="-0.34998626667073579"/>
      </top>
      <bottom/>
      <diagonal/>
    </border>
    <border>
      <left style="thin">
        <color indexed="64"/>
      </left>
      <right/>
      <top style="thin">
        <color theme="0" tint="-0.34998626667073579"/>
      </top>
      <bottom/>
      <diagonal/>
    </border>
    <border>
      <left style="thin">
        <color indexed="64"/>
      </left>
      <right style="medium">
        <color indexed="64"/>
      </right>
      <top style="thin">
        <color theme="0" tint="-0.34998626667073579"/>
      </top>
      <bottom/>
      <diagonal/>
    </border>
    <border>
      <left style="medium">
        <color indexed="64"/>
      </left>
      <right style="thin">
        <color indexed="64"/>
      </right>
      <top style="thin">
        <color theme="0" tint="-0.34998626667073579"/>
      </top>
      <bottom/>
      <diagonal/>
    </border>
    <border>
      <left style="medium">
        <color indexed="64"/>
      </left>
      <right style="medium">
        <color indexed="64"/>
      </right>
      <top style="thin">
        <color theme="0" tint="-0.34998626667073579"/>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right style="medium">
        <color indexed="64"/>
      </right>
      <top style="thin">
        <color theme="0" tint="-0.14996795556505021"/>
      </top>
      <bottom style="thin">
        <color theme="0" tint="-0.14996795556505021"/>
      </bottom>
      <diagonal/>
    </border>
    <border>
      <left/>
      <right style="thin">
        <color theme="0"/>
      </right>
      <top/>
      <bottom style="thin">
        <color theme="0"/>
      </bottom>
      <diagonal/>
    </border>
    <border>
      <left style="medium">
        <color theme="0"/>
      </left>
      <right style="medium">
        <color theme="0"/>
      </right>
      <top style="medium">
        <color indexed="64"/>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medium">
        <color indexed="64"/>
      </top>
      <bottom/>
      <diagonal/>
    </border>
    <border>
      <left style="thin">
        <color theme="0"/>
      </left>
      <right style="medium">
        <color theme="0"/>
      </right>
      <top style="medium">
        <color indexed="64"/>
      </top>
      <bottom style="medium">
        <color theme="0"/>
      </bottom>
      <diagonal/>
    </border>
    <border>
      <left style="thin">
        <color theme="0"/>
      </left>
      <right style="medium">
        <color indexed="64"/>
      </right>
      <top style="thin">
        <color indexed="64"/>
      </top>
      <bottom style="thin">
        <color theme="0"/>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style="thin">
        <color indexed="64"/>
      </top>
      <bottom style="thin">
        <color theme="0" tint="-0.34998626667073579"/>
      </bottom>
      <diagonal/>
    </border>
    <border>
      <left style="medium">
        <color indexed="64"/>
      </left>
      <right style="medium">
        <color indexed="64"/>
      </right>
      <top style="thin">
        <color indexed="64"/>
      </top>
      <bottom/>
      <diagonal/>
    </border>
    <border>
      <left style="thin">
        <color indexed="64"/>
      </left>
      <right style="thin">
        <color indexed="64"/>
      </right>
      <top style="thin">
        <color theme="0" tint="-0.14996795556505021"/>
      </top>
      <bottom/>
      <diagonal/>
    </border>
    <border>
      <left style="medium">
        <color indexed="64"/>
      </left>
      <right style="medium">
        <color indexed="64"/>
      </right>
      <top style="medium">
        <color rgb="FFBFBFBF"/>
      </top>
      <bottom style="medium">
        <color rgb="FFBFBFBF"/>
      </bottom>
      <diagonal/>
    </border>
    <border>
      <left style="medium">
        <color indexed="64"/>
      </left>
      <right style="medium">
        <color indexed="64"/>
      </right>
      <top/>
      <bottom style="medium">
        <color rgb="FFBFBFBF"/>
      </bottom>
      <diagonal/>
    </border>
  </borders>
  <cellStyleXfs count="2">
    <xf numFmtId="0" fontId="0" fillId="0" borderId="0"/>
    <xf numFmtId="9" fontId="23" fillId="0" borderId="0" applyFont="0" applyFill="0" applyBorder="0" applyAlignment="0" applyProtection="0"/>
  </cellStyleXfs>
  <cellXfs count="415">
    <xf numFmtId="0" fontId="0" fillId="0" borderId="0" xfId="0"/>
    <xf numFmtId="0" fontId="0" fillId="0" borderId="0" xfId="0" applyAlignment="1">
      <alignment horizontal="left"/>
    </xf>
    <xf numFmtId="0" fontId="3" fillId="0" borderId="0" xfId="0" applyFont="1"/>
    <xf numFmtId="0" fontId="4" fillId="0" borderId="0" xfId="0" applyFont="1" applyProtection="1">
      <protection locked="0"/>
    </xf>
    <xf numFmtId="0" fontId="6" fillId="2" borderId="25" xfId="0" applyFont="1" applyFill="1" applyBorder="1" applyAlignment="1">
      <alignment horizontal="center" vertical="center"/>
    </xf>
    <xf numFmtId="0" fontId="6" fillId="0" borderId="0" xfId="0" applyFont="1"/>
    <xf numFmtId="4" fontId="6" fillId="2" borderId="16" xfId="0" applyNumberFormat="1" applyFont="1" applyFill="1" applyBorder="1"/>
    <xf numFmtId="0" fontId="6" fillId="0" borderId="3" xfId="0" applyFont="1" applyBorder="1"/>
    <xf numFmtId="0" fontId="6" fillId="0" borderId="13" xfId="0" applyFont="1" applyBorder="1" applyAlignment="1">
      <alignment horizontal="right"/>
    </xf>
    <xf numFmtId="0" fontId="7" fillId="0" borderId="12" xfId="0" applyFont="1" applyBorder="1"/>
    <xf numFmtId="0" fontId="7" fillId="0" borderId="12" xfId="0" quotePrefix="1" applyFont="1" applyBorder="1"/>
    <xf numFmtId="4" fontId="6" fillId="0" borderId="19" xfId="0" applyNumberFormat="1" applyFont="1" applyBorder="1"/>
    <xf numFmtId="0" fontId="9" fillId="0" borderId="0" xfId="0" applyFont="1"/>
    <xf numFmtId="0" fontId="9" fillId="0" borderId="17" xfId="0" applyFont="1" applyBorder="1"/>
    <xf numFmtId="0" fontId="9" fillId="0" borderId="12" xfId="0" applyFont="1" applyBorder="1"/>
    <xf numFmtId="4" fontId="9" fillId="0" borderId="13" xfId="0" applyNumberFormat="1" applyFont="1" applyBorder="1"/>
    <xf numFmtId="0" fontId="9" fillId="4" borderId="3" xfId="0" applyFont="1" applyFill="1" applyBorder="1" applyProtection="1">
      <protection locked="0"/>
    </xf>
    <xf numFmtId="0" fontId="9" fillId="4" borderId="4" xfId="0" applyFont="1" applyFill="1" applyBorder="1" applyProtection="1">
      <protection locked="0"/>
    </xf>
    <xf numFmtId="0" fontId="9" fillId="4" borderId="4" xfId="0" applyFont="1" applyFill="1" applyBorder="1" applyProtection="1">
      <protection hidden="1"/>
    </xf>
    <xf numFmtId="4" fontId="9" fillId="4" borderId="17" xfId="0" applyNumberFormat="1" applyFont="1" applyFill="1" applyBorder="1" applyProtection="1">
      <protection locked="0"/>
    </xf>
    <xf numFmtId="0" fontId="9" fillId="4" borderId="12" xfId="0" applyFont="1" applyFill="1" applyBorder="1" applyProtection="1">
      <protection locked="0"/>
    </xf>
    <xf numFmtId="0" fontId="6" fillId="4" borderId="0" xfId="0" applyFont="1" applyFill="1" applyBorder="1" applyProtection="1">
      <protection locked="0"/>
    </xf>
    <xf numFmtId="0" fontId="7" fillId="4" borderId="0" xfId="0" applyFont="1" applyFill="1" applyBorder="1" applyProtection="1">
      <protection locked="0"/>
    </xf>
    <xf numFmtId="0" fontId="9" fillId="4" borderId="13" xfId="0" applyFont="1" applyFill="1" applyBorder="1" applyProtection="1">
      <protection locked="0"/>
    </xf>
    <xf numFmtId="0" fontId="9" fillId="4" borderId="0" xfId="0" applyFont="1" applyFill="1" applyBorder="1" applyProtection="1">
      <protection locked="0"/>
    </xf>
    <xf numFmtId="0" fontId="9" fillId="0" borderId="0" xfId="0" applyFont="1" applyProtection="1">
      <protection locked="0"/>
    </xf>
    <xf numFmtId="0" fontId="10" fillId="4" borderId="0" xfId="0" applyFont="1" applyFill="1" applyBorder="1" applyAlignment="1" applyProtection="1">
      <alignment horizontal="right"/>
      <protection locked="0"/>
    </xf>
    <xf numFmtId="0" fontId="8" fillId="4" borderId="0" xfId="0" applyFont="1" applyFill="1" applyBorder="1" applyProtection="1">
      <protection locked="0"/>
    </xf>
    <xf numFmtId="14" fontId="11" fillId="4" borderId="0" xfId="0" applyNumberFormat="1" applyFont="1" applyFill="1" applyBorder="1" applyAlignment="1" applyProtection="1">
      <alignment horizontal="left"/>
      <protection locked="0"/>
    </xf>
    <xf numFmtId="0" fontId="12" fillId="4" borderId="0" xfId="0" applyFont="1" applyFill="1" applyBorder="1" applyProtection="1">
      <protection locked="0"/>
    </xf>
    <xf numFmtId="0" fontId="9" fillId="0" borderId="6" xfId="0" applyFont="1" applyBorder="1" applyAlignment="1">
      <alignment horizontal="center"/>
    </xf>
    <xf numFmtId="0" fontId="9" fillId="0" borderId="0" xfId="0" applyFont="1" applyBorder="1" applyProtection="1">
      <protection locked="0"/>
    </xf>
    <xf numFmtId="4" fontId="9" fillId="0" borderId="6" xfId="0" applyNumberFormat="1" applyFont="1" applyFill="1" applyBorder="1" applyProtection="1">
      <protection hidden="1"/>
    </xf>
    <xf numFmtId="4" fontId="9" fillId="4" borderId="0" xfId="0" applyNumberFormat="1" applyFont="1" applyFill="1" applyBorder="1" applyProtection="1">
      <protection locked="0"/>
    </xf>
    <xf numFmtId="0" fontId="13" fillId="4" borderId="12" xfId="0" applyFont="1" applyFill="1" applyBorder="1" applyProtection="1">
      <protection locked="0"/>
    </xf>
    <xf numFmtId="0" fontId="13" fillId="6" borderId="0" xfId="0" applyFont="1" applyFill="1" applyBorder="1" applyProtection="1">
      <protection locked="0"/>
    </xf>
    <xf numFmtId="4" fontId="13" fillId="6" borderId="6" xfId="0" applyNumberFormat="1" applyFont="1" applyFill="1" applyBorder="1" applyProtection="1">
      <protection hidden="1"/>
    </xf>
    <xf numFmtId="0" fontId="13" fillId="4" borderId="13" xfId="0" applyFont="1" applyFill="1" applyBorder="1" applyProtection="1">
      <protection locked="0"/>
    </xf>
    <xf numFmtId="4" fontId="9" fillId="7" borderId="6" xfId="0" applyNumberFormat="1" applyFont="1" applyFill="1" applyBorder="1" applyProtection="1">
      <protection locked="0"/>
    </xf>
    <xf numFmtId="4" fontId="9" fillId="0" borderId="0" xfId="0" applyNumberFormat="1" applyFont="1" applyBorder="1" applyProtection="1">
      <protection hidden="1"/>
    </xf>
    <xf numFmtId="0" fontId="13" fillId="4" borderId="0" xfId="0" applyFont="1" applyFill="1" applyBorder="1" applyProtection="1">
      <protection locked="0"/>
    </xf>
    <xf numFmtId="4" fontId="13" fillId="4" borderId="0" xfId="0" applyNumberFormat="1" applyFont="1" applyFill="1" applyBorder="1" applyProtection="1">
      <protection hidden="1"/>
    </xf>
    <xf numFmtId="0" fontId="12" fillId="8" borderId="0" xfId="0" applyFont="1" applyFill="1" applyBorder="1" applyProtection="1">
      <protection locked="0"/>
    </xf>
    <xf numFmtId="0" fontId="13" fillId="8" borderId="0" xfId="0" applyFont="1" applyFill="1" applyBorder="1" applyProtection="1">
      <protection locked="0"/>
    </xf>
    <xf numFmtId="44" fontId="13" fillId="8" borderId="6" xfId="0" applyNumberFormat="1" applyFont="1" applyFill="1" applyBorder="1" applyProtection="1">
      <protection hidden="1"/>
    </xf>
    <xf numFmtId="0" fontId="9" fillId="4" borderId="18" xfId="0" applyFont="1" applyFill="1" applyBorder="1" applyProtection="1">
      <protection locked="0"/>
    </xf>
    <xf numFmtId="0" fontId="9" fillId="4" borderId="20" xfId="0" applyFont="1" applyFill="1" applyBorder="1" applyProtection="1">
      <protection locked="0"/>
    </xf>
    <xf numFmtId="0" fontId="9" fillId="4" borderId="21" xfId="0" applyFont="1" applyFill="1" applyBorder="1" applyProtection="1">
      <protection locked="0"/>
    </xf>
    <xf numFmtId="0" fontId="13" fillId="0" borderId="18" xfId="0" applyFont="1" applyBorder="1" applyAlignment="1">
      <alignment horizontal="right"/>
    </xf>
    <xf numFmtId="0" fontId="6" fillId="2" borderId="31" xfId="0" applyFont="1" applyFill="1" applyBorder="1" applyAlignment="1">
      <alignment horizontal="center" vertical="center" wrapText="1"/>
    </xf>
    <xf numFmtId="164" fontId="0" fillId="0" borderId="0" xfId="0" applyNumberFormat="1"/>
    <xf numFmtId="164" fontId="6" fillId="2" borderId="23" xfId="0" applyNumberFormat="1" applyFont="1" applyFill="1" applyBorder="1" applyAlignment="1">
      <alignment horizontal="center" vertical="center" wrapText="1"/>
    </xf>
    <xf numFmtId="164" fontId="6" fillId="2" borderId="26" xfId="0" applyNumberFormat="1" applyFont="1" applyFill="1" applyBorder="1" applyAlignment="1">
      <alignment horizontal="center" vertical="center" wrapText="1"/>
    </xf>
    <xf numFmtId="164" fontId="6" fillId="2" borderId="30" xfId="0" applyNumberFormat="1" applyFont="1" applyFill="1" applyBorder="1"/>
    <xf numFmtId="164" fontId="6" fillId="2" borderId="15" xfId="0" applyNumberFormat="1" applyFont="1" applyFill="1" applyBorder="1"/>
    <xf numFmtId="164" fontId="6" fillId="2" borderId="2" xfId="0" applyNumberFormat="1" applyFont="1" applyFill="1" applyBorder="1"/>
    <xf numFmtId="164" fontId="6" fillId="2" borderId="9" xfId="0" applyNumberFormat="1" applyFont="1" applyFill="1" applyBorder="1"/>
    <xf numFmtId="164" fontId="6" fillId="2" borderId="29" xfId="0" applyNumberFormat="1" applyFont="1" applyFill="1" applyBorder="1"/>
    <xf numFmtId="164" fontId="6" fillId="2" borderId="16" xfId="0" applyNumberFormat="1" applyFont="1" applyFill="1" applyBorder="1"/>
    <xf numFmtId="164" fontId="6" fillId="2" borderId="27" xfId="0" applyNumberFormat="1" applyFont="1" applyFill="1" applyBorder="1"/>
    <xf numFmtId="164" fontId="6" fillId="2" borderId="11" xfId="0" applyNumberFormat="1" applyFont="1" applyFill="1" applyBorder="1"/>
    <xf numFmtId="164" fontId="6" fillId="2" borderId="23" xfId="0" applyNumberFormat="1" applyFont="1" applyFill="1" applyBorder="1" applyAlignment="1">
      <alignment horizontal="center" wrapText="1"/>
    </xf>
    <xf numFmtId="164" fontId="6" fillId="2" borderId="5" xfId="0" applyNumberFormat="1" applyFont="1" applyFill="1" applyBorder="1" applyAlignment="1">
      <alignment horizontal="center" wrapText="1"/>
    </xf>
    <xf numFmtId="164" fontId="6" fillId="2" borderId="22" xfId="0" applyNumberFormat="1" applyFont="1" applyFill="1" applyBorder="1" applyAlignment="1">
      <alignment horizontal="center" wrapText="1"/>
    </xf>
    <xf numFmtId="0" fontId="7" fillId="10" borderId="10" xfId="0" applyFont="1" applyFill="1" applyBorder="1" applyAlignment="1">
      <alignment horizontal="left"/>
    </xf>
    <xf numFmtId="0" fontId="0" fillId="0" borderId="41" xfId="0" applyBorder="1"/>
    <xf numFmtId="0" fontId="1" fillId="0" borderId="41" xfId="0" applyFont="1" applyBorder="1" applyAlignment="1">
      <alignment horizontal="left"/>
    </xf>
    <xf numFmtId="0" fontId="0" fillId="0" borderId="41" xfId="0" applyBorder="1" applyAlignment="1">
      <alignment horizontal="left"/>
    </xf>
    <xf numFmtId="164" fontId="0" fillId="0" borderId="41" xfId="0" applyNumberFormat="1" applyBorder="1"/>
    <xf numFmtId="0" fontId="0" fillId="0" borderId="40" xfId="0" applyBorder="1"/>
    <xf numFmtId="0" fontId="0" fillId="0" borderId="40" xfId="0" applyBorder="1" applyAlignment="1">
      <alignment horizontal="left"/>
    </xf>
    <xf numFmtId="164" fontId="0" fillId="0" borderId="40" xfId="0" applyNumberFormat="1" applyBorder="1"/>
    <xf numFmtId="0" fontId="9" fillId="0" borderId="43" xfId="0" applyFont="1" applyBorder="1"/>
    <xf numFmtId="0" fontId="15" fillId="0" borderId="43" xfId="0" applyFont="1" applyBorder="1"/>
    <xf numFmtId="0" fontId="3" fillId="0" borderId="45" xfId="0" applyFont="1" applyBorder="1"/>
    <xf numFmtId="0" fontId="3" fillId="0" borderId="46" xfId="0" applyFont="1" applyBorder="1"/>
    <xf numFmtId="0" fontId="9" fillId="0" borderId="47" xfId="0" applyFont="1" applyBorder="1"/>
    <xf numFmtId="164" fontId="0" fillId="0" borderId="48" xfId="0" applyNumberFormat="1" applyBorder="1"/>
    <xf numFmtId="164" fontId="3" fillId="0" borderId="48" xfId="0" applyNumberFormat="1" applyFont="1" applyBorder="1"/>
    <xf numFmtId="164" fontId="3" fillId="0" borderId="41" xfId="0" applyNumberFormat="1" applyFont="1" applyBorder="1"/>
    <xf numFmtId="0" fontId="3" fillId="0" borderId="41" xfId="0" applyFont="1" applyBorder="1"/>
    <xf numFmtId="164" fontId="3" fillId="0" borderId="50" xfId="0" applyNumberFormat="1" applyFont="1" applyBorder="1"/>
    <xf numFmtId="164" fontId="3" fillId="0" borderId="40" xfId="0" applyNumberFormat="1" applyFont="1" applyBorder="1"/>
    <xf numFmtId="0" fontId="3" fillId="0" borderId="40" xfId="0" applyFont="1" applyBorder="1"/>
    <xf numFmtId="164" fontId="9" fillId="0" borderId="52" xfId="0" applyNumberFormat="1" applyFont="1" applyBorder="1"/>
    <xf numFmtId="164" fontId="9" fillId="0" borderId="53" xfId="0" applyNumberFormat="1" applyFont="1" applyBorder="1"/>
    <xf numFmtId="0" fontId="2" fillId="10" borderId="6" xfId="0" applyFont="1" applyFill="1" applyBorder="1" applyAlignment="1">
      <alignment horizontal="right"/>
    </xf>
    <xf numFmtId="14" fontId="2" fillId="10" borderId="35" xfId="0" applyNumberFormat="1" applyFont="1" applyFill="1" applyBorder="1" applyAlignment="1">
      <alignment horizontal="right"/>
    </xf>
    <xf numFmtId="164" fontId="7" fillId="10" borderId="7" xfId="0" applyNumberFormat="1" applyFont="1" applyFill="1" applyBorder="1"/>
    <xf numFmtId="164" fontId="7" fillId="10" borderId="6" xfId="0" applyNumberFormat="1" applyFont="1" applyFill="1" applyBorder="1"/>
    <xf numFmtId="164" fontId="7" fillId="9" borderId="58" xfId="0" applyNumberFormat="1" applyFont="1" applyFill="1" applyBorder="1"/>
    <xf numFmtId="164" fontId="9" fillId="0" borderId="61" xfId="0" applyNumberFormat="1" applyFont="1" applyBorder="1"/>
    <xf numFmtId="164" fontId="9" fillId="0" borderId="62" xfId="0" applyNumberFormat="1" applyFont="1" applyBorder="1"/>
    <xf numFmtId="164" fontId="7" fillId="9" borderId="63" xfId="0" applyNumberFormat="1" applyFont="1" applyFill="1" applyBorder="1"/>
    <xf numFmtId="164" fontId="9" fillId="0" borderId="67" xfId="0" applyNumberFormat="1" applyFont="1" applyBorder="1"/>
    <xf numFmtId="0" fontId="7" fillId="0" borderId="0" xfId="0" applyFont="1"/>
    <xf numFmtId="0" fontId="0" fillId="3" borderId="0" xfId="0" applyFill="1"/>
    <xf numFmtId="164" fontId="6" fillId="9" borderId="6" xfId="0" applyNumberFormat="1" applyFont="1" applyFill="1" applyBorder="1" applyAlignment="1">
      <alignment horizontal="center" vertical="center" wrapText="1"/>
    </xf>
    <xf numFmtId="164" fontId="6" fillId="3" borderId="73" xfId="0" applyNumberFormat="1" applyFont="1" applyFill="1" applyBorder="1" applyAlignment="1">
      <alignment horizontal="right" vertical="center" wrapText="1"/>
    </xf>
    <xf numFmtId="8" fontId="25" fillId="9" borderId="6" xfId="0" applyNumberFormat="1" applyFont="1" applyFill="1" applyBorder="1"/>
    <xf numFmtId="0" fontId="9" fillId="0" borderId="0" xfId="0" applyNumberFormat="1" applyFont="1" applyFill="1" applyBorder="1" applyAlignment="1">
      <alignment vertical="top"/>
    </xf>
    <xf numFmtId="0" fontId="13" fillId="0" borderId="0" xfId="0" applyNumberFormat="1" applyFont="1" applyFill="1" applyBorder="1" applyAlignment="1">
      <alignment vertical="top"/>
    </xf>
    <xf numFmtId="8" fontId="0" fillId="3" borderId="70" xfId="0" applyNumberFormat="1" applyFill="1" applyBorder="1"/>
    <xf numFmtId="8" fontId="0" fillId="3" borderId="74" xfId="0" applyNumberFormat="1" applyFill="1" applyBorder="1"/>
    <xf numFmtId="8" fontId="0" fillId="3" borderId="80" xfId="0" applyNumberFormat="1" applyFill="1" applyBorder="1"/>
    <xf numFmtId="0" fontId="26" fillId="9" borderId="6" xfId="0" applyFont="1" applyFill="1" applyBorder="1" applyAlignment="1">
      <alignment horizontal="right"/>
    </xf>
    <xf numFmtId="0" fontId="27" fillId="3" borderId="71" xfId="0" applyFont="1" applyFill="1" applyBorder="1" applyAlignment="1"/>
    <xf numFmtId="0" fontId="27" fillId="3" borderId="0" xfId="0" applyFont="1" applyFill="1" applyBorder="1" applyAlignment="1"/>
    <xf numFmtId="0" fontId="0" fillId="3" borderId="0" xfId="0" applyFill="1" applyBorder="1"/>
    <xf numFmtId="0" fontId="0" fillId="3" borderId="81" xfId="0" applyFill="1" applyBorder="1"/>
    <xf numFmtId="0" fontId="27" fillId="3" borderId="71" xfId="0" applyFont="1" applyFill="1" applyBorder="1"/>
    <xf numFmtId="0" fontId="0" fillId="3" borderId="0" xfId="0" applyFont="1" applyFill="1" applyBorder="1"/>
    <xf numFmtId="0" fontId="27" fillId="3" borderId="71" xfId="0" quotePrefix="1" applyFont="1" applyFill="1" applyBorder="1"/>
    <xf numFmtId="0" fontId="27" fillId="3" borderId="0" xfId="0" quotePrefix="1" applyFont="1" applyFill="1" applyBorder="1" applyAlignment="1"/>
    <xf numFmtId="0" fontId="0" fillId="9" borderId="8" xfId="0" applyFont="1" applyFill="1" applyBorder="1" applyAlignment="1"/>
    <xf numFmtId="0" fontId="0" fillId="9" borderId="10" xfId="0" applyFont="1" applyFill="1" applyBorder="1" applyAlignment="1"/>
    <xf numFmtId="0" fontId="0" fillId="9" borderId="14" xfId="0" applyFont="1" applyFill="1" applyBorder="1" applyAlignment="1"/>
    <xf numFmtId="10" fontId="26" fillId="9" borderId="6" xfId="0" applyNumberFormat="1" applyFont="1" applyFill="1" applyBorder="1"/>
    <xf numFmtId="4" fontId="26" fillId="9" borderId="6" xfId="0" applyNumberFormat="1" applyFont="1" applyFill="1" applyBorder="1"/>
    <xf numFmtId="0" fontId="28" fillId="0" borderId="0" xfId="0" applyFont="1"/>
    <xf numFmtId="0" fontId="0" fillId="0" borderId="0" xfId="0" applyAlignment="1">
      <alignment horizontal="center"/>
    </xf>
    <xf numFmtId="0" fontId="9" fillId="0" borderId="0" xfId="0" applyFont="1" applyAlignment="1">
      <alignment horizontal="center"/>
    </xf>
    <xf numFmtId="9" fontId="9" fillId="0" borderId="61" xfId="1" applyFont="1" applyBorder="1" applyAlignment="1">
      <alignment horizontal="center"/>
    </xf>
    <xf numFmtId="9" fontId="9" fillId="0" borderId="66" xfId="1" applyFont="1" applyBorder="1" applyAlignment="1">
      <alignment horizontal="center"/>
    </xf>
    <xf numFmtId="164" fontId="9" fillId="0" borderId="65" xfId="0" applyNumberFormat="1" applyFont="1" applyBorder="1"/>
    <xf numFmtId="164" fontId="9" fillId="0" borderId="60" xfId="0" applyNumberFormat="1" applyFont="1" applyBorder="1"/>
    <xf numFmtId="0" fontId="0" fillId="0" borderId="0" xfId="0" applyAlignment="1">
      <alignment horizontal="right"/>
    </xf>
    <xf numFmtId="8" fontId="27" fillId="3" borderId="70" xfId="0" applyNumberFormat="1" applyFont="1" applyFill="1" applyBorder="1"/>
    <xf numFmtId="8" fontId="27" fillId="3" borderId="74" xfId="0" applyNumberFormat="1" applyFont="1" applyFill="1" applyBorder="1"/>
    <xf numFmtId="8" fontId="0" fillId="3" borderId="69" xfId="0" applyNumberFormat="1" applyFill="1" applyBorder="1"/>
    <xf numFmtId="8" fontId="0" fillId="3" borderId="73" xfId="0" applyNumberFormat="1" applyFill="1" applyBorder="1"/>
    <xf numFmtId="8" fontId="0" fillId="3" borderId="79" xfId="0" applyNumberFormat="1" applyFill="1" applyBorder="1"/>
    <xf numFmtId="10" fontId="0" fillId="3" borderId="82" xfId="0" applyNumberFormat="1" applyFont="1" applyFill="1" applyBorder="1"/>
    <xf numFmtId="4" fontId="27" fillId="3" borderId="82" xfId="0" applyNumberFormat="1" applyFont="1" applyFill="1" applyBorder="1"/>
    <xf numFmtId="4" fontId="30" fillId="5" borderId="6" xfId="0" applyNumberFormat="1" applyFont="1" applyFill="1" applyBorder="1" applyProtection="1">
      <protection locked="0"/>
    </xf>
    <xf numFmtId="0" fontId="31" fillId="5" borderId="6" xfId="0" applyFont="1" applyFill="1" applyBorder="1" applyAlignment="1" applyProtection="1">
      <alignment horizontal="center"/>
      <protection locked="0"/>
    </xf>
    <xf numFmtId="4" fontId="20" fillId="5" borderId="6" xfId="0" applyNumberFormat="1" applyFont="1" applyFill="1" applyBorder="1" applyProtection="1">
      <protection locked="0"/>
    </xf>
    <xf numFmtId="0" fontId="13" fillId="3" borderId="0" xfId="0" applyFont="1" applyFill="1" applyAlignment="1"/>
    <xf numFmtId="0" fontId="9" fillId="3" borderId="0" xfId="0" applyFont="1" applyFill="1" applyBorder="1" applyAlignment="1"/>
    <xf numFmtId="0" fontId="6" fillId="3" borderId="54" xfId="0" applyFont="1" applyFill="1" applyBorder="1" applyAlignment="1">
      <alignment horizontal="center"/>
    </xf>
    <xf numFmtId="14" fontId="6" fillId="3" borderId="83" xfId="0" applyNumberFormat="1" applyFont="1" applyFill="1" applyBorder="1" applyAlignment="1">
      <alignment horizontal="center"/>
    </xf>
    <xf numFmtId="165" fontId="9" fillId="3" borderId="63" xfId="0" applyNumberFormat="1" applyFont="1" applyFill="1" applyBorder="1" applyAlignment="1">
      <alignment horizontal="center"/>
    </xf>
    <xf numFmtId="0" fontId="26" fillId="9" borderId="6" xfId="0" applyFont="1" applyFill="1" applyBorder="1" applyAlignment="1">
      <alignment horizontal="center"/>
    </xf>
    <xf numFmtId="8" fontId="24" fillId="0" borderId="70" xfId="0" applyNumberFormat="1" applyFont="1" applyBorder="1" applyProtection="1">
      <protection locked="0"/>
    </xf>
    <xf numFmtId="8" fontId="24" fillId="0" borderId="74" xfId="0" applyNumberFormat="1" applyFont="1" applyBorder="1" applyProtection="1">
      <protection locked="0"/>
    </xf>
    <xf numFmtId="8" fontId="24" fillId="0" borderId="80" xfId="0" applyNumberFormat="1" applyFont="1" applyBorder="1" applyProtection="1">
      <protection locked="0"/>
    </xf>
    <xf numFmtId="0" fontId="6" fillId="3" borderId="36" xfId="0" applyFont="1" applyFill="1" applyBorder="1" applyAlignment="1">
      <alignment horizontal="right"/>
    </xf>
    <xf numFmtId="0" fontId="0" fillId="3" borderId="39" xfId="0" applyFill="1" applyBorder="1"/>
    <xf numFmtId="0" fontId="9" fillId="0" borderId="89" xfId="0" applyFont="1" applyBorder="1"/>
    <xf numFmtId="0" fontId="9" fillId="0" borderId="41" xfId="0" applyFont="1" applyBorder="1"/>
    <xf numFmtId="0" fontId="9" fillId="0" borderId="48" xfId="0" applyFont="1" applyBorder="1"/>
    <xf numFmtId="0" fontId="9" fillId="0" borderId="40" xfId="0" applyFont="1" applyBorder="1"/>
    <xf numFmtId="0" fontId="0" fillId="0" borderId="46" xfId="0" applyBorder="1"/>
    <xf numFmtId="0" fontId="0" fillId="0" borderId="93" xfId="0" applyBorder="1"/>
    <xf numFmtId="0" fontId="9" fillId="0" borderId="93" xfId="0" applyFont="1" applyBorder="1"/>
    <xf numFmtId="165" fontId="9" fillId="3" borderId="63" xfId="0" applyNumberFormat="1" applyFont="1" applyFill="1" applyBorder="1" applyAlignment="1">
      <alignment horizontal="right"/>
    </xf>
    <xf numFmtId="164" fontId="6" fillId="9" borderId="6" xfId="0" applyNumberFormat="1" applyFont="1" applyFill="1" applyBorder="1" applyAlignment="1">
      <alignment horizontal="center" vertical="center" wrapText="1"/>
    </xf>
    <xf numFmtId="0" fontId="25" fillId="10" borderId="92" xfId="0" applyFont="1" applyFill="1" applyBorder="1" applyAlignment="1">
      <alignment horizontal="center" vertical="center" wrapText="1"/>
    </xf>
    <xf numFmtId="164" fontId="7" fillId="2" borderId="22" xfId="0" applyNumberFormat="1" applyFont="1" applyFill="1" applyBorder="1" applyAlignment="1">
      <alignment horizontal="center" vertical="center" wrapText="1"/>
    </xf>
    <xf numFmtId="164" fontId="7" fillId="9" borderId="59" xfId="0" applyNumberFormat="1" applyFont="1" applyFill="1" applyBorder="1"/>
    <xf numFmtId="164" fontId="7" fillId="9" borderId="64" xfId="0" applyNumberFormat="1" applyFont="1" applyFill="1" applyBorder="1"/>
    <xf numFmtId="164" fontId="7" fillId="10" borderId="8" xfId="0" applyNumberFormat="1" applyFont="1" applyFill="1" applyBorder="1"/>
    <xf numFmtId="164" fontId="6" fillId="2" borderId="95" xfId="0" applyNumberFormat="1" applyFont="1" applyFill="1" applyBorder="1"/>
    <xf numFmtId="164" fontId="7" fillId="10" borderId="9" xfId="0" applyNumberFormat="1" applyFont="1" applyFill="1" applyBorder="1"/>
    <xf numFmtId="0" fontId="13" fillId="3" borderId="96" xfId="0" applyFont="1" applyFill="1" applyBorder="1" applyAlignment="1">
      <alignment horizontal="right" vertical="center" wrapText="1"/>
    </xf>
    <xf numFmtId="8" fontId="27" fillId="3" borderId="91" xfId="0" applyNumberFormat="1" applyFont="1" applyFill="1" applyBorder="1"/>
    <xf numFmtId="164" fontId="9" fillId="0" borderId="43" xfId="0" applyNumberFormat="1" applyFont="1" applyBorder="1"/>
    <xf numFmtId="0" fontId="0" fillId="0" borderId="41" xfId="0" applyBorder="1" applyAlignment="1">
      <alignment horizontal="center"/>
    </xf>
    <xf numFmtId="0" fontId="3" fillId="0" borderId="41" xfId="0" applyFont="1" applyBorder="1" applyAlignment="1">
      <alignment horizontal="center"/>
    </xf>
    <xf numFmtId="0" fontId="9" fillId="0" borderId="97" xfId="0" applyFont="1" applyBorder="1" applyAlignment="1">
      <alignment horizontal="center"/>
    </xf>
    <xf numFmtId="0" fontId="9" fillId="0" borderId="98" xfId="0" applyFont="1" applyBorder="1"/>
    <xf numFmtId="0" fontId="9" fillId="0" borderId="99" xfId="0" applyFont="1" applyBorder="1"/>
    <xf numFmtId="0" fontId="6" fillId="0" borderId="46" xfId="0" applyFont="1" applyBorder="1"/>
    <xf numFmtId="0" fontId="9" fillId="0" borderId="46" xfId="0" applyFont="1" applyBorder="1"/>
    <xf numFmtId="0" fontId="32" fillId="0" borderId="0" xfId="0" applyFont="1" applyAlignment="1">
      <alignment horizontal="left" vertical="center" indent="5"/>
    </xf>
    <xf numFmtId="164" fontId="0" fillId="0" borderId="49" xfId="0" applyNumberFormat="1" applyBorder="1"/>
    <xf numFmtId="164" fontId="0" fillId="0" borderId="93" xfId="0" applyNumberFormat="1" applyBorder="1"/>
    <xf numFmtId="0" fontId="9" fillId="0" borderId="100" xfId="0" applyFont="1" applyBorder="1" applyAlignment="1">
      <alignment horizontal="center"/>
    </xf>
    <xf numFmtId="0" fontId="9" fillId="0" borderId="49" xfId="0" applyFont="1" applyBorder="1" applyAlignment="1">
      <alignment horizontal="center"/>
    </xf>
    <xf numFmtId="0" fontId="0" fillId="0" borderId="50" xfId="0" applyBorder="1"/>
    <xf numFmtId="0" fontId="0" fillId="0" borderId="51" xfId="0" applyBorder="1" applyAlignment="1">
      <alignment horizontal="center"/>
    </xf>
    <xf numFmtId="4" fontId="7" fillId="0" borderId="13" xfId="0" applyNumberFormat="1" applyFont="1" applyBorder="1"/>
    <xf numFmtId="164" fontId="7" fillId="9" borderId="101" xfId="0" applyNumberFormat="1" applyFont="1" applyFill="1" applyBorder="1"/>
    <xf numFmtId="0" fontId="7" fillId="10" borderId="27" xfId="0" applyFont="1" applyFill="1" applyBorder="1"/>
    <xf numFmtId="0" fontId="7" fillId="10" borderId="10" xfId="0" applyFont="1" applyFill="1" applyBorder="1"/>
    <xf numFmtId="3" fontId="6" fillId="10" borderId="28" xfId="0" applyNumberFormat="1" applyFont="1" applyFill="1" applyBorder="1" applyAlignment="1">
      <alignment horizontal="right"/>
    </xf>
    <xf numFmtId="0" fontId="9" fillId="0" borderId="88" xfId="0" applyFont="1" applyBorder="1"/>
    <xf numFmtId="0" fontId="9" fillId="0" borderId="90" xfId="0" applyFont="1" applyBorder="1"/>
    <xf numFmtId="0" fontId="36" fillId="0" borderId="0" xfId="0" applyFont="1" applyAlignment="1">
      <alignment horizontal="left" vertical="center" indent="4"/>
    </xf>
    <xf numFmtId="0" fontId="2" fillId="2" borderId="23" xfId="0" applyFont="1" applyFill="1" applyBorder="1" applyAlignment="1">
      <alignment vertical="center"/>
    </xf>
    <xf numFmtId="0" fontId="2" fillId="2" borderId="25"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vertical="center" wrapText="1"/>
    </xf>
    <xf numFmtId="0" fontId="2" fillId="2" borderId="26"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9" fillId="0" borderId="49" xfId="0" applyFont="1" applyBorder="1"/>
    <xf numFmtId="165" fontId="19" fillId="13" borderId="8" xfId="0" applyNumberFormat="1" applyFont="1" applyFill="1" applyBorder="1" applyAlignment="1" applyProtection="1">
      <alignment horizontal="left"/>
      <protection locked="0"/>
    </xf>
    <xf numFmtId="0" fontId="4" fillId="0" borderId="40" xfId="0" applyFont="1" applyBorder="1" applyProtection="1">
      <protection locked="0"/>
    </xf>
    <xf numFmtId="0" fontId="4" fillId="0" borderId="40" xfId="0" applyFont="1" applyBorder="1" applyProtection="1">
      <protection hidden="1"/>
    </xf>
    <xf numFmtId="4" fontId="4" fillId="0" borderId="40" xfId="0" applyNumberFormat="1" applyFont="1" applyBorder="1" applyProtection="1">
      <protection locked="0"/>
    </xf>
    <xf numFmtId="0" fontId="4" fillId="0" borderId="93" xfId="0" applyFont="1" applyBorder="1" applyProtection="1">
      <protection locked="0"/>
    </xf>
    <xf numFmtId="0" fontId="4" fillId="0" borderId="46" xfId="0" applyFont="1" applyBorder="1" applyProtection="1">
      <protection locked="0"/>
    </xf>
    <xf numFmtId="0" fontId="5" fillId="0" borderId="46" xfId="0" applyFont="1" applyBorder="1" applyProtection="1">
      <protection locked="0"/>
    </xf>
    <xf numFmtId="0" fontId="0" fillId="0" borderId="94" xfId="0" applyBorder="1"/>
    <xf numFmtId="164" fontId="9" fillId="13" borderId="59" xfId="0" applyNumberFormat="1" applyFont="1" applyFill="1" applyBorder="1" applyProtection="1">
      <protection locked="0"/>
    </xf>
    <xf numFmtId="164" fontId="9" fillId="13" borderId="64" xfId="0" applyNumberFormat="1" applyFont="1" applyFill="1" applyBorder="1" applyProtection="1">
      <protection locked="0"/>
    </xf>
    <xf numFmtId="164" fontId="20" fillId="13" borderId="62" xfId="0" applyNumberFormat="1" applyFont="1" applyFill="1" applyBorder="1" applyProtection="1">
      <protection locked="0"/>
    </xf>
    <xf numFmtId="164" fontId="20" fillId="13" borderId="61" xfId="0" applyNumberFormat="1" applyFont="1" applyFill="1" applyBorder="1" applyProtection="1">
      <protection locked="0"/>
    </xf>
    <xf numFmtId="164" fontId="20" fillId="13" borderId="58" xfId="0" applyNumberFormat="1" applyFont="1" applyFill="1" applyBorder="1" applyProtection="1">
      <protection locked="0"/>
    </xf>
    <xf numFmtId="164" fontId="20" fillId="13" borderId="67" xfId="0" applyNumberFormat="1" applyFont="1" applyFill="1" applyBorder="1" applyProtection="1">
      <protection locked="0"/>
    </xf>
    <xf numFmtId="164" fontId="20" fillId="13" borderId="66" xfId="0" applyNumberFormat="1" applyFont="1" applyFill="1" applyBorder="1" applyProtection="1">
      <protection locked="0"/>
    </xf>
    <xf numFmtId="164" fontId="20" fillId="13" borderId="63" xfId="0" applyNumberFormat="1" applyFont="1" applyFill="1" applyBorder="1" applyProtection="1">
      <protection locked="0"/>
    </xf>
    <xf numFmtId="164" fontId="20" fillId="13" borderId="105" xfId="0" applyNumberFormat="1" applyFont="1" applyFill="1" applyBorder="1" applyProtection="1">
      <protection locked="0"/>
    </xf>
    <xf numFmtId="164" fontId="20" fillId="13" borderId="104" xfId="0" applyNumberFormat="1" applyFont="1" applyFill="1" applyBorder="1" applyProtection="1">
      <protection locked="0"/>
    </xf>
    <xf numFmtId="164" fontId="20" fillId="13" borderId="101" xfId="0" applyNumberFormat="1" applyFont="1" applyFill="1" applyBorder="1" applyProtection="1">
      <protection locked="0"/>
    </xf>
    <xf numFmtId="0" fontId="20" fillId="13" borderId="59" xfId="0" applyFont="1" applyFill="1" applyBorder="1" applyProtection="1">
      <protection locked="0"/>
    </xf>
    <xf numFmtId="0" fontId="20" fillId="13" borderId="58" xfId="0" applyFont="1" applyFill="1" applyBorder="1" applyProtection="1">
      <protection locked="0"/>
    </xf>
    <xf numFmtId="8" fontId="20" fillId="13" borderId="60" xfId="0" applyNumberFormat="1" applyFont="1" applyFill="1" applyBorder="1" applyProtection="1">
      <protection locked="0"/>
    </xf>
    <xf numFmtId="0" fontId="20" fillId="13" borderId="64" xfId="0" applyFont="1" applyFill="1" applyBorder="1" applyProtection="1">
      <protection locked="0"/>
    </xf>
    <xf numFmtId="0" fontId="20" fillId="13" borderId="63" xfId="0" applyFont="1" applyFill="1" applyBorder="1" applyProtection="1">
      <protection locked="0"/>
    </xf>
    <xf numFmtId="8" fontId="20" fillId="13" borderId="65" xfId="0" applyNumberFormat="1" applyFont="1" applyFill="1" applyBorder="1" applyProtection="1">
      <protection locked="0"/>
    </xf>
    <xf numFmtId="0" fontId="20" fillId="13" borderId="102" xfId="0" applyFont="1" applyFill="1" applyBorder="1" applyProtection="1">
      <protection locked="0"/>
    </xf>
    <xf numFmtId="0" fontId="20" fillId="13" borderId="101" xfId="0" applyFont="1" applyFill="1" applyBorder="1" applyProtection="1">
      <protection locked="0"/>
    </xf>
    <xf numFmtId="8" fontId="20" fillId="13" borderId="103" xfId="0" applyNumberFormat="1" applyFont="1" applyFill="1" applyBorder="1" applyProtection="1">
      <protection locked="0"/>
    </xf>
    <xf numFmtId="4" fontId="20" fillId="13" borderId="106" xfId="0" applyNumberFormat="1" applyFont="1" applyFill="1" applyBorder="1" applyProtection="1">
      <protection locked="0"/>
    </xf>
    <xf numFmtId="164" fontId="37" fillId="2" borderId="22"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0" fillId="13" borderId="107" xfId="0" applyNumberFormat="1" applyFont="1" applyFill="1" applyBorder="1" applyProtection="1">
      <protection locked="0"/>
    </xf>
    <xf numFmtId="164" fontId="20" fillId="13" borderId="108" xfId="0" applyNumberFormat="1" applyFont="1" applyFill="1" applyBorder="1" applyProtection="1">
      <protection locked="0"/>
    </xf>
    <xf numFmtId="164" fontId="20" fillId="13" borderId="60" xfId="0" applyNumberFormat="1" applyFont="1" applyFill="1" applyBorder="1" applyProtection="1">
      <protection locked="0"/>
    </xf>
    <xf numFmtId="164" fontId="20" fillId="13" borderId="65" xfId="0" applyNumberFormat="1" applyFont="1" applyFill="1" applyBorder="1" applyProtection="1">
      <protection locked="0"/>
    </xf>
    <xf numFmtId="164" fontId="6" fillId="2" borderId="109" xfId="0" applyNumberFormat="1" applyFont="1" applyFill="1" applyBorder="1" applyAlignment="1">
      <alignment horizontal="center"/>
    </xf>
    <xf numFmtId="164" fontId="20" fillId="13" borderId="111" xfId="0" applyNumberFormat="1" applyFont="1" applyFill="1" applyBorder="1" applyProtection="1">
      <protection locked="0"/>
    </xf>
    <xf numFmtId="164" fontId="20" fillId="13" borderId="112" xfId="0" applyNumberFormat="1" applyFont="1" applyFill="1" applyBorder="1" applyProtection="1">
      <protection locked="0"/>
    </xf>
    <xf numFmtId="164" fontId="20" fillId="13" borderId="113" xfId="0" applyNumberFormat="1" applyFont="1" applyFill="1" applyBorder="1" applyProtection="1">
      <protection locked="0"/>
    </xf>
    <xf numFmtId="164" fontId="9" fillId="14" borderId="114" xfId="0" applyNumberFormat="1" applyFont="1" applyFill="1" applyBorder="1" applyAlignment="1">
      <alignment horizontal="center"/>
    </xf>
    <xf numFmtId="164" fontId="9" fillId="14" borderId="115" xfId="0" applyNumberFormat="1" applyFont="1" applyFill="1" applyBorder="1" applyAlignment="1">
      <alignment horizontal="center"/>
    </xf>
    <xf numFmtId="164" fontId="9" fillId="14" borderId="116" xfId="0" applyNumberFormat="1" applyFont="1" applyFill="1"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20" fillId="13" borderId="117" xfId="0" applyFont="1" applyFill="1" applyBorder="1" applyAlignment="1" applyProtection="1">
      <alignment horizontal="center"/>
      <protection locked="0"/>
    </xf>
    <xf numFmtId="0" fontId="9" fillId="0" borderId="93" xfId="0" applyFont="1" applyBorder="1" applyAlignment="1">
      <alignment horizontal="center"/>
    </xf>
    <xf numFmtId="0" fontId="9" fillId="0" borderId="93" xfId="0" applyFont="1" applyBorder="1" applyAlignment="1">
      <alignment horizontal="left"/>
    </xf>
    <xf numFmtId="164" fontId="9" fillId="0" borderId="93" xfId="0" applyNumberFormat="1" applyFont="1" applyBorder="1"/>
    <xf numFmtId="0" fontId="9" fillId="0" borderId="41" xfId="0" applyFont="1" applyBorder="1" applyAlignment="1">
      <alignment horizontal="center"/>
    </xf>
    <xf numFmtId="0" fontId="38" fillId="0" borderId="41" xfId="0" applyFont="1" applyBorder="1" applyAlignment="1">
      <alignment horizontal="left"/>
    </xf>
    <xf numFmtId="164" fontId="9" fillId="0" borderId="41" xfId="0" applyNumberFormat="1" applyFont="1" applyBorder="1"/>
    <xf numFmtId="164" fontId="9" fillId="0" borderId="49" xfId="0" applyNumberFormat="1" applyFont="1" applyBorder="1"/>
    <xf numFmtId="0" fontId="38" fillId="4" borderId="41" xfId="0" applyFont="1" applyFill="1" applyBorder="1" applyAlignment="1">
      <alignment horizontal="left"/>
    </xf>
    <xf numFmtId="0" fontId="13" fillId="0" borderId="41" xfId="0" applyFont="1" applyBorder="1"/>
    <xf numFmtId="0" fontId="9" fillId="0" borderId="40" xfId="0" applyFont="1" applyBorder="1" applyAlignment="1">
      <alignment horizontal="left"/>
    </xf>
    <xf numFmtId="164" fontId="9" fillId="0" borderId="40" xfId="0" applyNumberFormat="1" applyFont="1" applyBorder="1"/>
    <xf numFmtId="0" fontId="9" fillId="0" borderId="40" xfId="0" applyFont="1" applyBorder="1" applyAlignment="1">
      <alignment horizontal="center"/>
    </xf>
    <xf numFmtId="0" fontId="9" fillId="0" borderId="118" xfId="0" applyFont="1" applyBorder="1" applyAlignment="1">
      <alignment horizontal="center"/>
    </xf>
    <xf numFmtId="0" fontId="9" fillId="0" borderId="46" xfId="0" applyFont="1" applyBorder="1" applyAlignment="1">
      <alignment horizontal="center"/>
    </xf>
    <xf numFmtId="0" fontId="7" fillId="0" borderId="94" xfId="0" applyFont="1" applyBorder="1" applyAlignment="1">
      <alignment horizontal="left"/>
    </xf>
    <xf numFmtId="0" fontId="9" fillId="0" borderId="94" xfId="0" applyFont="1" applyBorder="1" applyAlignment="1">
      <alignment horizontal="left"/>
    </xf>
    <xf numFmtId="0" fontId="7" fillId="0" borderId="40" xfId="0" applyFont="1" applyBorder="1" applyAlignment="1">
      <alignment horizontal="left"/>
    </xf>
    <xf numFmtId="0" fontId="0" fillId="0" borderId="48" xfId="0" applyBorder="1" applyAlignment="1">
      <alignment horizontal="center"/>
    </xf>
    <xf numFmtId="0" fontId="15" fillId="0" borderId="41" xfId="0" applyFont="1" applyBorder="1"/>
    <xf numFmtId="164" fontId="9" fillId="0" borderId="119" xfId="0" applyNumberFormat="1" applyFont="1" applyBorder="1"/>
    <xf numFmtId="164" fontId="9" fillId="0" borderId="120" xfId="0" applyNumberFormat="1" applyFont="1" applyBorder="1"/>
    <xf numFmtId="164" fontId="9" fillId="0" borderId="121" xfId="0" applyNumberFormat="1" applyFont="1" applyBorder="1"/>
    <xf numFmtId="164" fontId="9" fillId="0" borderId="122" xfId="0" applyNumberFormat="1" applyFont="1" applyBorder="1"/>
    <xf numFmtId="0" fontId="9" fillId="0" borderId="122" xfId="0" applyFont="1" applyBorder="1"/>
    <xf numFmtId="164" fontId="9" fillId="0" borderId="123" xfId="0" applyNumberFormat="1" applyFont="1" applyBorder="1"/>
    <xf numFmtId="0" fontId="9" fillId="0" borderId="121" xfId="0" applyFont="1" applyBorder="1"/>
    <xf numFmtId="0" fontId="0" fillId="0" borderId="121" xfId="0" applyBorder="1"/>
    <xf numFmtId="0" fontId="9" fillId="0" borderId="124" xfId="0" applyFont="1" applyBorder="1" applyAlignment="1">
      <alignment horizontal="center"/>
    </xf>
    <xf numFmtId="0" fontId="9" fillId="0" borderId="125" xfId="0" applyFont="1" applyBorder="1" applyAlignment="1">
      <alignment horizontal="center"/>
    </xf>
    <xf numFmtId="0" fontId="9" fillId="0" borderId="125" xfId="0" applyFont="1" applyBorder="1"/>
    <xf numFmtId="0" fontId="9" fillId="0" borderId="126" xfId="0" applyFont="1" applyBorder="1" applyAlignment="1">
      <alignment horizontal="center"/>
    </xf>
    <xf numFmtId="0" fontId="9" fillId="0" borderId="126" xfId="0" applyFont="1" applyBorder="1"/>
    <xf numFmtId="164" fontId="6" fillId="2" borderId="127" xfId="0" applyNumberFormat="1" applyFont="1" applyFill="1" applyBorder="1"/>
    <xf numFmtId="0" fontId="9" fillId="0" borderId="84" xfId="0" applyFont="1" applyBorder="1"/>
    <xf numFmtId="164" fontId="6" fillId="2" borderId="110" xfId="0" applyNumberFormat="1" applyFont="1" applyFill="1" applyBorder="1" applyAlignment="1">
      <alignment horizontal="center" vertical="center" wrapText="1"/>
    </xf>
    <xf numFmtId="8" fontId="27" fillId="9" borderId="74" xfId="0" applyNumberFormat="1" applyFont="1" applyFill="1" applyBorder="1"/>
    <xf numFmtId="8" fontId="27" fillId="9" borderId="80" xfId="0" applyNumberFormat="1" applyFont="1" applyFill="1" applyBorder="1"/>
    <xf numFmtId="8" fontId="0" fillId="9" borderId="74" xfId="0" applyNumberFormat="1" applyFill="1" applyBorder="1"/>
    <xf numFmtId="8" fontId="0" fillId="9" borderId="80" xfId="0" applyNumberFormat="1" applyFill="1" applyBorder="1"/>
    <xf numFmtId="8" fontId="27" fillId="9" borderId="74" xfId="0" applyNumberFormat="1" applyFont="1" applyFill="1" applyBorder="1" applyProtection="1">
      <protection locked="0"/>
    </xf>
    <xf numFmtId="8" fontId="27" fillId="9" borderId="128" xfId="0" applyNumberFormat="1" applyFont="1" applyFill="1" applyBorder="1" applyProtection="1">
      <protection locked="0"/>
    </xf>
    <xf numFmtId="8" fontId="24" fillId="0" borderId="6" xfId="0" applyNumberFormat="1" applyFont="1" applyBorder="1" applyProtection="1">
      <protection locked="0"/>
    </xf>
    <xf numFmtId="164" fontId="20" fillId="13" borderId="62" xfId="0" applyNumberFormat="1" applyFont="1" applyFill="1" applyBorder="1" applyProtection="1"/>
    <xf numFmtId="164" fontId="20" fillId="13" borderId="67" xfId="0" applyNumberFormat="1" applyFont="1" applyFill="1" applyBorder="1" applyProtection="1"/>
    <xf numFmtId="0" fontId="43" fillId="15" borderId="129" xfId="0" applyFont="1" applyFill="1" applyBorder="1" applyAlignment="1">
      <alignment vertical="center"/>
    </xf>
    <xf numFmtId="0" fontId="44" fillId="15" borderId="130" xfId="0" applyFont="1" applyFill="1" applyBorder="1" applyAlignment="1">
      <alignment vertical="center"/>
    </xf>
    <xf numFmtId="0" fontId="44" fillId="15" borderId="87" xfId="0" applyFont="1" applyFill="1" applyBorder="1" applyAlignment="1">
      <alignment vertical="center"/>
    </xf>
    <xf numFmtId="0" fontId="2" fillId="2" borderId="12" xfId="0" applyFont="1" applyFill="1" applyBorder="1" applyAlignment="1">
      <alignment vertical="center"/>
    </xf>
    <xf numFmtId="0" fontId="2" fillId="2" borderId="71"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164" fontId="6" fillId="2" borderId="12" xfId="0" applyNumberFormat="1" applyFont="1" applyFill="1" applyBorder="1" applyAlignment="1">
      <alignment horizontal="center" wrapText="1"/>
    </xf>
    <xf numFmtId="164" fontId="6" fillId="2" borderId="0" xfId="0" applyNumberFormat="1" applyFont="1" applyFill="1" applyBorder="1" applyAlignment="1">
      <alignment horizontal="center" wrapText="1"/>
    </xf>
    <xf numFmtId="164" fontId="6" fillId="2" borderId="13" xfId="0" applyNumberFormat="1" applyFont="1" applyFill="1" applyBorder="1" applyAlignment="1">
      <alignment horizontal="center" wrapText="1"/>
    </xf>
    <xf numFmtId="164" fontId="2" fillId="2" borderId="0" xfId="0" applyNumberFormat="1" applyFont="1" applyFill="1" applyBorder="1" applyAlignment="1">
      <alignment horizontal="center" vertical="center" wrapText="1"/>
    </xf>
    <xf numFmtId="164" fontId="37" fillId="2" borderId="0" xfId="0" applyNumberFormat="1" applyFont="1" applyFill="1" applyBorder="1" applyAlignment="1">
      <alignment horizontal="center" vertical="center" wrapText="1"/>
    </xf>
    <xf numFmtId="164" fontId="6" fillId="16" borderId="0" xfId="0" applyNumberFormat="1" applyFont="1" applyFill="1" applyBorder="1" applyAlignment="1">
      <alignment horizontal="center" vertical="center" wrapText="1"/>
    </xf>
    <xf numFmtId="164" fontId="6" fillId="16" borderId="30" xfId="0" applyNumberFormat="1" applyFont="1" applyFill="1" applyBorder="1" applyProtection="1">
      <protection locked="0"/>
    </xf>
    <xf numFmtId="0" fontId="21" fillId="9" borderId="58" xfId="0" applyFont="1" applyFill="1" applyBorder="1" applyAlignment="1" applyProtection="1">
      <alignment horizontal="left" wrapText="1"/>
      <protection locked="0"/>
    </xf>
    <xf numFmtId="0" fontId="21" fillId="9" borderId="58" xfId="0" applyFont="1" applyFill="1" applyBorder="1" applyAlignment="1" applyProtection="1">
      <alignment wrapText="1"/>
      <protection locked="0"/>
    </xf>
    <xf numFmtId="0" fontId="21" fillId="9" borderId="101" xfId="0" applyFont="1" applyFill="1" applyBorder="1" applyAlignment="1" applyProtection="1">
      <alignment wrapText="1"/>
      <protection locked="0"/>
    </xf>
    <xf numFmtId="164" fontId="7" fillId="11" borderId="57" xfId="0" applyNumberFormat="1" applyFont="1" applyFill="1" applyBorder="1" applyAlignment="1">
      <alignment horizontal="center"/>
    </xf>
    <xf numFmtId="164" fontId="7" fillId="11" borderId="55" xfId="0" applyNumberFormat="1" applyFont="1" applyFill="1" applyBorder="1" applyAlignment="1">
      <alignment horizontal="center"/>
    </xf>
    <xf numFmtId="164" fontId="7" fillId="11" borderId="56" xfId="0" applyNumberFormat="1" applyFont="1" applyFill="1" applyBorder="1" applyAlignment="1">
      <alignment horizontal="center"/>
    </xf>
    <xf numFmtId="164" fontId="9" fillId="11" borderId="57" xfId="0" applyNumberFormat="1" applyFont="1" applyFill="1" applyBorder="1" applyAlignment="1">
      <alignment horizontal="center"/>
    </xf>
    <xf numFmtId="164" fontId="9" fillId="11" borderId="55" xfId="0" applyNumberFormat="1" applyFont="1" applyFill="1" applyBorder="1" applyAlignment="1">
      <alignment horizontal="center"/>
    </xf>
    <xf numFmtId="164" fontId="9" fillId="11" borderId="56" xfId="0" applyNumberFormat="1" applyFont="1" applyFill="1" applyBorder="1" applyAlignment="1">
      <alignment horizontal="center"/>
    </xf>
    <xf numFmtId="0" fontId="21" fillId="9" borderId="58" xfId="0" applyFont="1" applyFill="1" applyBorder="1" applyAlignment="1">
      <alignment horizontal="left" wrapText="1"/>
    </xf>
    <xf numFmtId="0" fontId="21" fillId="9" borderId="101" xfId="0" applyFont="1" applyFill="1" applyBorder="1" applyAlignment="1">
      <alignment horizontal="left" wrapText="1"/>
    </xf>
    <xf numFmtId="0" fontId="13" fillId="11" borderId="54" xfId="0" applyFont="1" applyFill="1" applyBorder="1" applyAlignment="1">
      <alignment horizontal="left"/>
    </xf>
    <xf numFmtId="0" fontId="13" fillId="11" borderId="55" xfId="0" applyFont="1" applyFill="1" applyBorder="1" applyAlignment="1">
      <alignment horizontal="left"/>
    </xf>
    <xf numFmtId="0" fontId="13" fillId="11" borderId="56" xfId="0" applyFont="1" applyFill="1" applyBorder="1" applyAlignment="1">
      <alignment horizontal="left"/>
    </xf>
    <xf numFmtId="0" fontId="41" fillId="11" borderId="54" xfId="0" applyFont="1" applyFill="1" applyBorder="1" applyAlignment="1">
      <alignment horizontal="left"/>
    </xf>
    <xf numFmtId="0" fontId="41" fillId="11" borderId="55" xfId="0" applyFont="1" applyFill="1" applyBorder="1" applyAlignment="1">
      <alignment horizontal="left"/>
    </xf>
    <xf numFmtId="0" fontId="41" fillId="11" borderId="56" xfId="0" applyFont="1" applyFill="1" applyBorder="1" applyAlignment="1">
      <alignment horizontal="left"/>
    </xf>
    <xf numFmtId="0" fontId="19" fillId="13" borderId="8" xfId="0" applyFont="1" applyFill="1" applyBorder="1" applyAlignment="1" applyProtection="1">
      <alignment horizontal="left"/>
      <protection locked="0"/>
    </xf>
    <xf numFmtId="0" fontId="19" fillId="13" borderId="10" xfId="0" applyFont="1" applyFill="1" applyBorder="1" applyAlignment="1" applyProtection="1">
      <alignment horizontal="left"/>
      <protection locked="0"/>
    </xf>
    <xf numFmtId="0" fontId="19" fillId="13" borderId="14" xfId="0" applyFont="1" applyFill="1" applyBorder="1" applyAlignment="1" applyProtection="1">
      <alignment horizontal="left"/>
      <protection locked="0"/>
    </xf>
    <xf numFmtId="0" fontId="2" fillId="2" borderId="8" xfId="0" applyFont="1" applyFill="1" applyBorder="1" applyAlignment="1">
      <alignment horizontal="left"/>
    </xf>
    <xf numFmtId="0" fontId="2" fillId="2" borderId="10" xfId="0" applyFont="1" applyFill="1" applyBorder="1" applyAlignment="1">
      <alignment horizontal="left"/>
    </xf>
    <xf numFmtId="0" fontId="2" fillId="2" borderId="14" xfId="0" applyFont="1" applyFill="1" applyBorder="1" applyAlignment="1">
      <alignment horizontal="left"/>
    </xf>
    <xf numFmtId="0" fontId="34" fillId="0" borderId="119" xfId="0" applyFont="1" applyBorder="1" applyAlignment="1">
      <alignment horizontal="center" vertical="top" wrapText="1"/>
    </xf>
    <xf numFmtId="0" fontId="34" fillId="0" borderId="121" xfId="0" applyFont="1" applyBorder="1" applyAlignment="1">
      <alignment horizontal="center" vertical="top" wrapText="1"/>
    </xf>
    <xf numFmtId="0" fontId="2" fillId="9" borderId="37" xfId="0" applyFont="1" applyFill="1" applyBorder="1" applyAlignment="1">
      <alignment horizontal="left" vertical="top" wrapText="1"/>
    </xf>
    <xf numFmtId="0" fontId="2" fillId="9" borderId="38" xfId="0" applyFont="1" applyFill="1" applyBorder="1" applyAlignment="1">
      <alignment horizontal="left" vertical="top"/>
    </xf>
    <xf numFmtId="0" fontId="6" fillId="2" borderId="30" xfId="0" applyFont="1" applyFill="1" applyBorder="1" applyAlignment="1">
      <alignment horizontal="left"/>
    </xf>
    <xf numFmtId="0" fontId="6" fillId="2" borderId="44" xfId="0" applyFont="1" applyFill="1" applyBorder="1" applyAlignment="1">
      <alignment horizontal="left"/>
    </xf>
    <xf numFmtId="0" fontId="6" fillId="2" borderId="19" xfId="0" applyFont="1" applyFill="1" applyBorder="1" applyAlignment="1">
      <alignment horizontal="left"/>
    </xf>
    <xf numFmtId="165" fontId="18" fillId="13" borderId="8" xfId="0" applyNumberFormat="1" applyFont="1" applyFill="1" applyBorder="1" applyAlignment="1" applyProtection="1">
      <alignment horizontal="center"/>
      <protection locked="0"/>
    </xf>
    <xf numFmtId="165" fontId="18" fillId="13" borderId="10" xfId="0" applyNumberFormat="1" applyFont="1" applyFill="1" applyBorder="1" applyAlignment="1" applyProtection="1">
      <alignment horizontal="center"/>
      <protection locked="0"/>
    </xf>
    <xf numFmtId="165" fontId="18" fillId="13" borderId="14" xfId="0" applyNumberFormat="1" applyFont="1" applyFill="1" applyBorder="1" applyAlignment="1" applyProtection="1">
      <alignment horizontal="center"/>
      <protection locked="0"/>
    </xf>
    <xf numFmtId="165" fontId="18" fillId="13" borderId="1" xfId="0" applyNumberFormat="1" applyFont="1" applyFill="1" applyBorder="1" applyAlignment="1" applyProtection="1">
      <alignment horizontal="center"/>
      <protection locked="0"/>
    </xf>
    <xf numFmtId="165" fontId="18" fillId="13" borderId="36" xfId="0" applyNumberFormat="1" applyFont="1" applyFill="1" applyBorder="1" applyAlignment="1" applyProtection="1">
      <alignment horizontal="center"/>
      <protection locked="0"/>
    </xf>
    <xf numFmtId="165" fontId="18" fillId="13" borderId="39" xfId="0" applyNumberFormat="1" applyFont="1" applyFill="1" applyBorder="1" applyAlignment="1" applyProtection="1">
      <alignment horizontal="center"/>
      <protection locked="0"/>
    </xf>
    <xf numFmtId="164" fontId="2" fillId="10" borderId="8" xfId="0" applyNumberFormat="1" applyFont="1" applyFill="1" applyBorder="1" applyAlignment="1">
      <alignment horizontal="center"/>
    </xf>
    <xf numFmtId="164" fontId="2" fillId="10" borderId="10" xfId="0" applyNumberFormat="1" applyFont="1" applyFill="1" applyBorder="1" applyAlignment="1">
      <alignment horizontal="center"/>
    </xf>
    <xf numFmtId="164" fontId="2" fillId="10" borderId="14" xfId="0" applyNumberFormat="1" applyFont="1" applyFill="1" applyBorder="1" applyAlignment="1">
      <alignment horizontal="center"/>
    </xf>
    <xf numFmtId="164" fontId="2" fillId="2" borderId="32" xfId="0" applyNumberFormat="1" applyFont="1" applyFill="1" applyBorder="1" applyAlignment="1">
      <alignment horizontal="center" vertical="center" wrapText="1"/>
    </xf>
    <xf numFmtId="164" fontId="2" fillId="2" borderId="33" xfId="0" applyNumberFormat="1" applyFont="1" applyFill="1" applyBorder="1" applyAlignment="1">
      <alignment horizontal="center" vertical="center" wrapText="1"/>
    </xf>
    <xf numFmtId="0" fontId="17" fillId="10" borderId="8" xfId="0" applyFont="1" applyFill="1" applyBorder="1" applyAlignment="1">
      <alignment horizontal="left"/>
    </xf>
    <xf numFmtId="0" fontId="17" fillId="10" borderId="10" xfId="0" applyFont="1" applyFill="1" applyBorder="1" applyAlignment="1">
      <alignment horizontal="left"/>
    </xf>
    <xf numFmtId="0" fontId="17" fillId="10" borderId="14" xfId="0" applyFont="1" applyFill="1" applyBorder="1" applyAlignment="1">
      <alignment horizontal="left"/>
    </xf>
    <xf numFmtId="165" fontId="19" fillId="13" borderId="8" xfId="0" applyNumberFormat="1" applyFont="1" applyFill="1" applyBorder="1" applyAlignment="1" applyProtection="1">
      <alignment horizontal="left"/>
      <protection locked="0"/>
    </xf>
    <xf numFmtId="165" fontId="19" fillId="13" borderId="10" xfId="0" applyNumberFormat="1" applyFont="1" applyFill="1" applyBorder="1" applyAlignment="1" applyProtection="1">
      <alignment horizontal="left"/>
      <protection locked="0"/>
    </xf>
    <xf numFmtId="165" fontId="19" fillId="13" borderId="14" xfId="0" applyNumberFormat="1" applyFont="1" applyFill="1" applyBorder="1" applyAlignment="1" applyProtection="1">
      <alignment horizontal="left"/>
      <protection locked="0"/>
    </xf>
    <xf numFmtId="164" fontId="6" fillId="17" borderId="10" xfId="0" applyNumberFormat="1" applyFont="1" applyFill="1" applyBorder="1" applyAlignment="1">
      <alignment horizontal="center" vertical="center" wrapText="1"/>
    </xf>
    <xf numFmtId="164" fontId="6" fillId="17" borderId="10"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2" fillId="0" borderId="34" xfId="0" applyFont="1" applyBorder="1" applyAlignment="1">
      <alignment horizontal="center" vertical="center"/>
    </xf>
    <xf numFmtId="0" fontId="34" fillId="0" borderId="4" xfId="0" applyFont="1" applyBorder="1" applyAlignment="1">
      <alignment horizontal="center" vertical="top" wrapText="1"/>
    </xf>
    <xf numFmtId="0" fontId="34" fillId="0" borderId="0" xfId="0" applyFont="1" applyAlignment="1">
      <alignment horizontal="center" vertical="top" wrapText="1"/>
    </xf>
    <xf numFmtId="0" fontId="17" fillId="12" borderId="32" xfId="0" applyFont="1" applyFill="1" applyBorder="1" applyAlignment="1">
      <alignment horizontal="center"/>
    </xf>
    <xf numFmtId="0" fontId="17" fillId="12" borderId="33" xfId="0" applyFont="1" applyFill="1" applyBorder="1" applyAlignment="1">
      <alignment horizontal="center"/>
    </xf>
    <xf numFmtId="0" fontId="17" fillId="12" borderId="34" xfId="0" applyFont="1" applyFill="1" applyBorder="1" applyAlignment="1">
      <alignment horizontal="center"/>
    </xf>
    <xf numFmtId="0" fontId="0" fillId="0" borderId="0" xfId="0" applyAlignment="1">
      <alignment horizontal="center" vertical="top" wrapText="1"/>
    </xf>
    <xf numFmtId="0" fontId="0" fillId="12" borderId="85" xfId="0" applyFill="1" applyBorder="1" applyAlignment="1">
      <alignment horizontal="left" vertical="center" wrapText="1"/>
    </xf>
    <xf numFmtId="0" fontId="0" fillId="12" borderId="86" xfId="0" applyFill="1" applyBorder="1" applyAlignment="1">
      <alignment horizontal="left" vertical="center" wrapText="1"/>
    </xf>
    <xf numFmtId="0" fontId="0" fillId="12" borderId="87" xfId="0"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10" xfId="0" applyFont="1" applyFill="1" applyBorder="1" applyAlignment="1">
      <alignment horizontal="left" vertical="center" wrapText="1"/>
    </xf>
    <xf numFmtId="0" fontId="6" fillId="9" borderId="77" xfId="0" applyFont="1" applyFill="1" applyBorder="1" applyAlignment="1">
      <alignment horizontal="right" vertical="center" wrapText="1"/>
    </xf>
    <xf numFmtId="0" fontId="6" fillId="9" borderId="10" xfId="0" applyFont="1" applyFill="1" applyBorder="1" applyAlignment="1">
      <alignment horizontal="right" vertical="center" wrapText="1"/>
    </xf>
    <xf numFmtId="0" fontId="6" fillId="9" borderId="14" xfId="0" applyFont="1" applyFill="1" applyBorder="1" applyAlignment="1">
      <alignment horizontal="right" vertical="center" wrapText="1"/>
    </xf>
    <xf numFmtId="0" fontId="26" fillId="9" borderId="8" xfId="0" applyFont="1" applyFill="1" applyBorder="1" applyAlignment="1">
      <alignment horizontal="center"/>
    </xf>
    <xf numFmtId="0" fontId="26" fillId="9" borderId="10" xfId="0" applyFont="1" applyFill="1" applyBorder="1" applyAlignment="1">
      <alignment horizontal="center"/>
    </xf>
    <xf numFmtId="0" fontId="26" fillId="9" borderId="14" xfId="0" applyFont="1" applyFill="1" applyBorder="1" applyAlignment="1">
      <alignment horizontal="center"/>
    </xf>
    <xf numFmtId="0" fontId="6" fillId="9" borderId="8" xfId="0" applyFont="1" applyFill="1" applyBorder="1" applyAlignment="1">
      <alignment horizontal="right" vertical="center" wrapText="1"/>
    </xf>
    <xf numFmtId="164" fontId="6" fillId="9" borderId="6" xfId="0" applyNumberFormat="1" applyFont="1" applyFill="1" applyBorder="1" applyAlignment="1">
      <alignment horizontal="center" vertical="center" wrapText="1"/>
    </xf>
    <xf numFmtId="0" fontId="6" fillId="9" borderId="1" xfId="0" applyFont="1" applyFill="1" applyBorder="1" applyAlignment="1">
      <alignment horizontal="center" vertical="center" textRotation="90" wrapText="1"/>
    </xf>
    <xf numFmtId="0" fontId="6" fillId="9" borderId="71" xfId="0" applyFont="1" applyFill="1" applyBorder="1" applyAlignment="1">
      <alignment horizontal="center" vertical="center" textRotation="90" wrapText="1"/>
    </xf>
    <xf numFmtId="0" fontId="9" fillId="9" borderId="77" xfId="0" applyFont="1" applyFill="1" applyBorder="1" applyAlignment="1">
      <alignment horizontal="center" vertical="center" textRotation="90" wrapText="1"/>
    </xf>
    <xf numFmtId="0" fontId="6" fillId="3" borderId="68" xfId="0" applyFont="1" applyFill="1" applyBorder="1" applyAlignment="1">
      <alignment horizontal="right"/>
    </xf>
    <xf numFmtId="0" fontId="6" fillId="3" borderId="69" xfId="0" applyFont="1" applyFill="1" applyBorder="1" applyAlignment="1">
      <alignment horizontal="right"/>
    </xf>
    <xf numFmtId="0" fontId="6" fillId="3" borderId="72" xfId="0" applyFont="1" applyFill="1" applyBorder="1" applyAlignment="1">
      <alignment horizontal="right"/>
    </xf>
    <xf numFmtId="0" fontId="6" fillId="3" borderId="73" xfId="0" applyFont="1" applyFill="1" applyBorder="1" applyAlignment="1">
      <alignment horizontal="right"/>
    </xf>
    <xf numFmtId="0" fontId="6" fillId="3" borderId="78" xfId="0" applyFont="1" applyFill="1" applyBorder="1" applyAlignment="1">
      <alignment horizontal="right"/>
    </xf>
    <xf numFmtId="0" fontId="6" fillId="3" borderId="79" xfId="0" applyFont="1" applyFill="1" applyBorder="1" applyAlignment="1">
      <alignment horizontal="right"/>
    </xf>
    <xf numFmtId="0" fontId="6" fillId="9" borderId="77" xfId="0" applyFont="1" applyFill="1" applyBorder="1" applyAlignment="1">
      <alignment horizontal="center" vertical="center" textRotation="90" wrapText="1"/>
    </xf>
    <xf numFmtId="164" fontId="6" fillId="3" borderId="68" xfId="0" applyNumberFormat="1" applyFont="1" applyFill="1" applyBorder="1" applyAlignment="1">
      <alignment horizontal="right" vertical="center" wrapText="1"/>
    </xf>
    <xf numFmtId="164" fontId="6" fillId="3" borderId="69" xfId="0" applyNumberFormat="1" applyFont="1" applyFill="1" applyBorder="1" applyAlignment="1">
      <alignment horizontal="right" vertical="center" wrapText="1"/>
    </xf>
    <xf numFmtId="164" fontId="6" fillId="3" borderId="72" xfId="0" applyNumberFormat="1" applyFont="1" applyFill="1" applyBorder="1" applyAlignment="1">
      <alignment horizontal="right" vertical="center" wrapText="1"/>
    </xf>
    <xf numFmtId="164" fontId="6" fillId="3" borderId="73" xfId="0" applyNumberFormat="1" applyFont="1" applyFill="1" applyBorder="1" applyAlignment="1">
      <alignment horizontal="right" vertical="center" wrapText="1"/>
    </xf>
    <xf numFmtId="0" fontId="6" fillId="3" borderId="75" xfId="0" applyFont="1" applyFill="1" applyBorder="1" applyAlignment="1">
      <alignment horizontal="right" vertical="center" wrapText="1"/>
    </xf>
    <xf numFmtId="0" fontId="6" fillId="3" borderId="76" xfId="0" applyFont="1" applyFill="1" applyBorder="1" applyAlignment="1">
      <alignment horizontal="right" vertical="center" wrapText="1"/>
    </xf>
    <xf numFmtId="0" fontId="6" fillId="3" borderId="72" xfId="0" applyFont="1" applyFill="1" applyBorder="1" applyAlignment="1">
      <alignment horizontal="right" vertical="center" wrapText="1"/>
    </xf>
    <xf numFmtId="0" fontId="6" fillId="3" borderId="73" xfId="0" applyFont="1" applyFill="1" applyBorder="1" applyAlignment="1">
      <alignment horizontal="right" vertical="center" wrapText="1"/>
    </xf>
    <xf numFmtId="0" fontId="13" fillId="3" borderId="78" xfId="0" applyFont="1" applyFill="1" applyBorder="1" applyAlignment="1">
      <alignment horizontal="right" vertical="center" wrapText="1"/>
    </xf>
    <xf numFmtId="0" fontId="13" fillId="3" borderId="79" xfId="0" applyFont="1" applyFill="1" applyBorder="1" applyAlignment="1">
      <alignment horizontal="right" vertical="center" wrapText="1"/>
    </xf>
    <xf numFmtId="0" fontId="9" fillId="3" borderId="8" xfId="0" applyFont="1" applyFill="1" applyBorder="1" applyAlignment="1"/>
    <xf numFmtId="0" fontId="9" fillId="3" borderId="10" xfId="0" applyFont="1" applyFill="1" applyBorder="1" applyAlignment="1"/>
    <xf numFmtId="0" fontId="9" fillId="3" borderId="14" xfId="0" applyFont="1" applyFill="1" applyBorder="1" applyAlignment="1"/>
    <xf numFmtId="0" fontId="13" fillId="3" borderId="8" xfId="0" applyFont="1" applyFill="1" applyBorder="1" applyAlignment="1">
      <alignment horizontal="center"/>
    </xf>
    <xf numFmtId="0" fontId="13" fillId="3" borderId="10" xfId="0" applyFont="1" applyFill="1" applyBorder="1" applyAlignment="1">
      <alignment horizontal="center"/>
    </xf>
    <xf numFmtId="0" fontId="13" fillId="3" borderId="14" xfId="0" applyFont="1" applyFill="1" applyBorder="1" applyAlignment="1">
      <alignment horizontal="center"/>
    </xf>
    <xf numFmtId="0" fontId="6" fillId="3" borderId="8" xfId="0" applyFont="1" applyFill="1" applyBorder="1" applyAlignment="1">
      <alignment horizontal="right"/>
    </xf>
    <xf numFmtId="0" fontId="6" fillId="3" borderId="14" xfId="0" applyFont="1" applyFill="1" applyBorder="1" applyAlignment="1">
      <alignment horizontal="right"/>
    </xf>
    <xf numFmtId="164" fontId="0" fillId="0" borderId="0" xfId="0" applyNumberFormat="1" applyBorder="1"/>
    <xf numFmtId="164" fontId="0" fillId="0" borderId="89" xfId="0" applyNumberFormat="1" applyBorder="1"/>
    <xf numFmtId="0" fontId="17" fillId="10" borderId="0" xfId="0" applyFont="1" applyFill="1" applyBorder="1" applyAlignment="1">
      <alignment horizontal="left"/>
    </xf>
    <xf numFmtId="164" fontId="2" fillId="10" borderId="0" xfId="0" applyNumberFormat="1" applyFont="1" applyFill="1" applyBorder="1" applyAlignment="1">
      <alignment horizontal="center"/>
    </xf>
    <xf numFmtId="165" fontId="18" fillId="13" borderId="0" xfId="0" applyNumberFormat="1" applyFont="1" applyFill="1" applyBorder="1" applyAlignment="1" applyProtection="1">
      <alignment horizontal="center"/>
      <protection locked="0"/>
    </xf>
    <xf numFmtId="9" fontId="9" fillId="0" borderId="0" xfId="1" applyFont="1" applyBorder="1" applyAlignment="1">
      <alignment horizontal="center"/>
    </xf>
    <xf numFmtId="164" fontId="9" fillId="0" borderId="0" xfId="0" applyNumberFormat="1" applyFont="1" applyBorder="1"/>
    <xf numFmtId="164" fontId="20" fillId="13" borderId="0" xfId="0" applyNumberFormat="1" applyFont="1" applyFill="1" applyBorder="1" applyProtection="1"/>
    <xf numFmtId="0" fontId="2" fillId="2" borderId="27"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2" fillId="2" borderId="28" xfId="0" applyNumberFormat="1" applyFont="1" applyFill="1" applyBorder="1" applyAlignment="1">
      <alignment horizontal="center" vertical="center"/>
    </xf>
  </cellXfs>
  <cellStyles count="2">
    <cellStyle name="Procent" xfId="1" builtinId="5"/>
    <cellStyle name="Standaard" xfId="0" builtinId="0"/>
  </cellStyles>
  <dxfs count="1">
    <dxf>
      <font>
        <color theme="0" tint="-4.9989318521683403E-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16" fmlaLink="N2" fmlaRange="$AR$1:$AR$5" multiSel="" sel="0" seltype="multi" val="0"/>
</file>

<file path=xl/ctrlProps/ctrlProp2.xml><?xml version="1.0" encoding="utf-8"?>
<formControlPr xmlns="http://schemas.microsoft.com/office/spreadsheetml/2009/9/main" objectType="Drop" dropLines="4" dropStyle="combo" dx="22" fmlaLink="C65" fmlaRange="$BA$1:$BA$4" sel="4" val="0"/>
</file>

<file path=xl/ctrlProps/ctrlProp3.xml><?xml version="1.0" encoding="utf-8"?>
<formControlPr xmlns="http://schemas.microsoft.com/office/spreadsheetml/2009/9/main" objectType="Drop" dropLines="4" dropStyle="combo" dx="22" fmlaLink="C67" fmlaRange="$BA$1:$BA$4" sel="4" val="0"/>
</file>

<file path=xl/ctrlProps/ctrlProp4.xml><?xml version="1.0" encoding="utf-8"?>
<formControlPr xmlns="http://schemas.microsoft.com/office/spreadsheetml/2009/9/main" objectType="Drop" dropLines="4" dropStyle="combo" dx="22" fmlaLink="C66" fmlaRange="$BA$1:$BA$4" sel="4" val="0"/>
</file>

<file path=xl/ctrlProps/ctrlProp5.xml><?xml version="1.0" encoding="utf-8"?>
<formControlPr xmlns="http://schemas.microsoft.com/office/spreadsheetml/2009/9/main" objectType="Drop" dropLines="4" dropStyle="combo" dx="22" fmlaLink="C67" fmlaRange="$BA$1:$BA$4" sel="4"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72</xdr:row>
      <xdr:rowOff>42021</xdr:rowOff>
    </xdr:from>
    <xdr:to>
      <xdr:col>13</xdr:col>
      <xdr:colOff>53702</xdr:colOff>
      <xdr:row>77</xdr:row>
      <xdr:rowOff>125504</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1591925" y="11786346"/>
          <a:ext cx="3411597" cy="931208"/>
        </a:xfrm>
        <a:prstGeom prst="rect">
          <a:avLst/>
        </a:prstGeom>
        <a:solidFill>
          <a:srgbClr val="FF0000"/>
        </a:solidFill>
      </xdr:spPr>
    </xdr:pic>
    <xdr:clientData/>
  </xdr:twoCellAnchor>
  <xdr:twoCellAnchor editAs="oneCell">
    <xdr:from>
      <xdr:col>20</xdr:col>
      <xdr:colOff>564776</xdr:colOff>
      <xdr:row>0</xdr:row>
      <xdr:rowOff>42740</xdr:rowOff>
    </xdr:from>
    <xdr:to>
      <xdr:col>22</xdr:col>
      <xdr:colOff>795618</xdr:colOff>
      <xdr:row>6</xdr:row>
      <xdr:rowOff>177214</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91176" y="42740"/>
          <a:ext cx="2068608" cy="1516159"/>
        </a:xfrm>
        <a:prstGeom prst="rect">
          <a:avLst/>
        </a:prstGeom>
        <a:solidFill>
          <a:schemeClr val="bg1">
            <a:alpha val="0"/>
          </a:schemeClr>
        </a:solidFill>
        <a:ln>
          <a:noFill/>
        </a:ln>
      </xdr:spPr>
    </xdr:pic>
    <xdr:clientData/>
  </xdr:twoCellAnchor>
  <xdr:twoCellAnchor editAs="oneCell">
    <xdr:from>
      <xdr:col>3</xdr:col>
      <xdr:colOff>257735</xdr:colOff>
      <xdr:row>0</xdr:row>
      <xdr:rowOff>1</xdr:rowOff>
    </xdr:from>
    <xdr:to>
      <xdr:col>4</xdr:col>
      <xdr:colOff>112515</xdr:colOff>
      <xdr:row>1</xdr:row>
      <xdr:rowOff>180976</xdr:rowOff>
    </xdr:to>
    <xdr:pic>
      <xdr:nvPicPr>
        <xdr:cNvPr id="3" name="Afbeelding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9235" y="1"/>
          <a:ext cx="2185604" cy="571500"/>
        </a:xfrm>
        <a:prstGeom prst="rect">
          <a:avLst/>
        </a:prstGeom>
        <a:solidFill>
          <a:schemeClr val="bg1">
            <a:alpha val="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xdr:row>
          <xdr:rowOff>0</xdr:rowOff>
        </xdr:from>
        <xdr:to>
          <xdr:col>20</xdr:col>
          <xdr:colOff>19051</xdr:colOff>
          <xdr:row>5</xdr:row>
          <xdr:rowOff>171450</xdr:rowOff>
        </xdr:to>
        <xdr:sp macro="" textlink="">
          <xdr:nvSpPr>
            <xdr:cNvPr id="1151" name="List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142875</xdr:rowOff>
        </xdr:from>
        <xdr:to>
          <xdr:col>3</xdr:col>
          <xdr:colOff>0</xdr:colOff>
          <xdr:row>65</xdr:row>
          <xdr:rowOff>1</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65</xdr:row>
          <xdr:rowOff>142875</xdr:rowOff>
        </xdr:from>
        <xdr:to>
          <xdr:col>3</xdr:col>
          <xdr:colOff>0</xdr:colOff>
          <xdr:row>67</xdr:row>
          <xdr:rowOff>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142875</xdr:rowOff>
        </xdr:from>
        <xdr:to>
          <xdr:col>3</xdr:col>
          <xdr:colOff>0</xdr:colOff>
          <xdr:row>66</xdr:row>
          <xdr:rowOff>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142875</xdr:rowOff>
        </xdr:from>
        <xdr:to>
          <xdr:col>3</xdr:col>
          <xdr:colOff>0</xdr:colOff>
          <xdr:row>68</xdr:row>
          <xdr:rowOff>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45721</xdr:colOff>
      <xdr:row>1</xdr:row>
      <xdr:rowOff>28575</xdr:rowOff>
    </xdr:from>
    <xdr:to>
      <xdr:col>6</xdr:col>
      <xdr:colOff>371476</xdr:colOff>
      <xdr:row>5</xdr:row>
      <xdr:rowOff>123825</xdr:rowOff>
    </xdr:to>
    <xdr:pic>
      <xdr:nvPicPr>
        <xdr:cNvPr id="2" name="Afbeelding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4971" y="228600"/>
          <a:ext cx="126873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8</xdr:row>
      <xdr:rowOff>9525</xdr:rowOff>
    </xdr:from>
    <xdr:to>
      <xdr:col>6</xdr:col>
      <xdr:colOff>276225</xdr:colOff>
      <xdr:row>10</xdr:row>
      <xdr:rowOff>76200</xdr:rowOff>
    </xdr:to>
    <xdr:pic>
      <xdr:nvPicPr>
        <xdr:cNvPr id="3" name="Afbeelding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9475" y="1543050"/>
          <a:ext cx="2219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1371600</xdr:colOff>
      <xdr:row>8</xdr:row>
      <xdr:rowOff>9525</xdr:rowOff>
    </xdr:from>
    <xdr:ext cx="2219325" cy="447675"/>
    <xdr:pic>
      <xdr:nvPicPr>
        <xdr:cNvPr id="5" name="Afbeelding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5150" y="1543050"/>
          <a:ext cx="2219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1371600</xdr:colOff>
      <xdr:row>8</xdr:row>
      <xdr:rowOff>9525</xdr:rowOff>
    </xdr:from>
    <xdr:ext cx="2219325" cy="447675"/>
    <xdr:pic>
      <xdr:nvPicPr>
        <xdr:cNvPr id="7" name="Afbeelding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01525" y="1543050"/>
          <a:ext cx="2219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1371600</xdr:colOff>
      <xdr:row>8</xdr:row>
      <xdr:rowOff>9525</xdr:rowOff>
    </xdr:from>
    <xdr:ext cx="2219325" cy="447675"/>
    <xdr:pic>
      <xdr:nvPicPr>
        <xdr:cNvPr id="9" name="Afbeelding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01525" y="1543050"/>
          <a:ext cx="2219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1371600</xdr:colOff>
      <xdr:row>8</xdr:row>
      <xdr:rowOff>9525</xdr:rowOff>
    </xdr:from>
    <xdr:ext cx="2219325" cy="447675"/>
    <xdr:pic>
      <xdr:nvPicPr>
        <xdr:cNvPr id="11" name="Afbeelding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01525" y="1543050"/>
          <a:ext cx="2219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38100</xdr:colOff>
      <xdr:row>1</xdr:row>
      <xdr:rowOff>38100</xdr:rowOff>
    </xdr:from>
    <xdr:to>
      <xdr:col>12</xdr:col>
      <xdr:colOff>363855</xdr:colOff>
      <xdr:row>5</xdr:row>
      <xdr:rowOff>133350</xdr:rowOff>
    </xdr:to>
    <xdr:pic>
      <xdr:nvPicPr>
        <xdr:cNvPr id="12" name="Afbeelding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3725" y="238125"/>
          <a:ext cx="126873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28575</xdr:colOff>
      <xdr:row>1</xdr:row>
      <xdr:rowOff>47625</xdr:rowOff>
    </xdr:from>
    <xdr:to>
      <xdr:col>18</xdr:col>
      <xdr:colOff>354330</xdr:colOff>
      <xdr:row>5</xdr:row>
      <xdr:rowOff>142875</xdr:rowOff>
    </xdr:to>
    <xdr:pic>
      <xdr:nvPicPr>
        <xdr:cNvPr id="13" name="Afbeelding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0575" y="247650"/>
          <a:ext cx="126873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38100</xdr:colOff>
      <xdr:row>1</xdr:row>
      <xdr:rowOff>38100</xdr:rowOff>
    </xdr:from>
    <xdr:to>
      <xdr:col>24</xdr:col>
      <xdr:colOff>363855</xdr:colOff>
      <xdr:row>5</xdr:row>
      <xdr:rowOff>133350</xdr:rowOff>
    </xdr:to>
    <xdr:pic>
      <xdr:nvPicPr>
        <xdr:cNvPr id="14" name="Afbeelding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26475" y="238125"/>
          <a:ext cx="126873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38100</xdr:colOff>
      <xdr:row>1</xdr:row>
      <xdr:rowOff>38100</xdr:rowOff>
    </xdr:from>
    <xdr:to>
      <xdr:col>30</xdr:col>
      <xdr:colOff>363855</xdr:colOff>
      <xdr:row>5</xdr:row>
      <xdr:rowOff>133350</xdr:rowOff>
    </xdr:to>
    <xdr:pic>
      <xdr:nvPicPr>
        <xdr:cNvPr id="15" name="Afbeelding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12850" y="238125"/>
          <a:ext cx="126873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23331/OPENSTELLINGEN/POP3%20Offici&#235;le%20Stukken/Formats/1%20Verleningen/POP3%20FORMAT%20berekening%20subsidie%20POP3%20D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eberekening"/>
      <sheetName val="Help"/>
      <sheetName val="Klad"/>
      <sheetName val="Maatregel"/>
      <sheetName val="KostenSoort"/>
      <sheetName val="Tabel"/>
      <sheetName val="TbMtr"/>
      <sheetName val="SubAct"/>
    </sheetNames>
    <sheetDataSet>
      <sheetData sheetId="0">
        <row r="9">
          <cell r="C9">
            <v>110</v>
          </cell>
        </row>
        <row r="22">
          <cell r="J22">
            <v>0</v>
          </cell>
        </row>
      </sheetData>
      <sheetData sheetId="1" refreshError="1"/>
      <sheetData sheetId="2" refreshError="1"/>
      <sheetData sheetId="3" refreshError="1"/>
      <sheetData sheetId="4" refreshError="1"/>
      <sheetData sheetId="5">
        <row r="1">
          <cell r="A1" t="str">
            <v>EU-bijdrage: % 50-50</v>
          </cell>
          <cell r="D1" t="str">
            <v>weken</v>
          </cell>
          <cell r="F1" t="str">
            <v>3-maandelijks</v>
          </cell>
          <cell r="H1" t="str">
            <v>Automatisch</v>
          </cell>
        </row>
        <row r="2">
          <cell r="A2" t="str">
            <v>EU-bijdrage: % 100-0</v>
          </cell>
          <cell r="D2" t="str">
            <v>maanden</v>
          </cell>
          <cell r="F2" t="str">
            <v>4-maandelijks</v>
          </cell>
          <cell r="H2" t="str">
            <v>Handmatig</v>
          </cell>
        </row>
        <row r="3">
          <cell r="A3" t="str">
            <v>EU-bijdrage: % 0-100</v>
          </cell>
        </row>
        <row r="4">
          <cell r="A4" t="str">
            <v>EU-bijdrage: % losgelaten</v>
          </cell>
        </row>
      </sheetData>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D163"/>
  <sheetViews>
    <sheetView tabSelected="1" zoomScale="86" zoomScaleNormal="86" workbookViewId="0">
      <pane xSplit="2" ySplit="8" topLeftCell="C9" activePane="bottomRight" state="frozen"/>
      <selection pane="topRight" activeCell="C1" sqref="C1"/>
      <selection pane="bottomLeft" activeCell="A9" sqref="A9"/>
      <selection pane="bottomRight" activeCell="C9" sqref="C9"/>
    </sheetView>
  </sheetViews>
  <sheetFormatPr defaultColWidth="0" defaultRowHeight="15" zeroHeight="1" x14ac:dyDescent="0.25"/>
  <cols>
    <col min="1" max="1" width="5.5703125" style="120" customWidth="1"/>
    <col min="2" max="2" width="35" customWidth="1"/>
    <col min="3" max="3" width="25.28515625" style="1" customWidth="1"/>
    <col min="4" max="4" width="35" style="152" customWidth="1"/>
    <col min="5" max="5" width="23.5703125" customWidth="1"/>
    <col min="6" max="6" width="20" customWidth="1"/>
    <col min="7" max="7" width="7.42578125" customWidth="1"/>
    <col min="8" max="8" width="8.7109375" customWidth="1"/>
    <col min="9" max="13" width="12.7109375" style="50" customWidth="1"/>
    <col min="14" max="15" width="13.7109375" style="50" customWidth="1"/>
    <col min="16" max="19" width="12.7109375" style="50" customWidth="1"/>
    <col min="20" max="20" width="12.7109375" customWidth="1"/>
    <col min="21" max="21" width="12.28515625" style="50" customWidth="1"/>
    <col min="22" max="22" width="14.42578125" style="50" customWidth="1"/>
    <col min="23" max="23" width="12.42578125" style="50" customWidth="1"/>
    <col min="24" max="24" width="8.85546875" customWidth="1"/>
    <col min="25" max="25" width="8.85546875" style="120" customWidth="1"/>
    <col min="26" max="26" width="14.42578125" customWidth="1"/>
    <col min="27" max="30" width="8.85546875" hidden="1" customWidth="1"/>
    <col min="31" max="82" width="0" hidden="1" customWidth="1"/>
    <col min="83" max="16384" width="8.85546875" hidden="1"/>
  </cols>
  <sheetData>
    <row r="1" spans="1:53" ht="30.75" thickBot="1" x14ac:dyDescent="0.45">
      <c r="A1" s="167" t="s">
        <v>60</v>
      </c>
      <c r="B1" s="66" t="s">
        <v>40</v>
      </c>
      <c r="C1" s="67"/>
      <c r="D1" s="65"/>
      <c r="E1" s="65"/>
      <c r="F1" s="65"/>
      <c r="G1" s="65"/>
      <c r="H1" s="65"/>
      <c r="I1" s="68"/>
      <c r="J1" s="68"/>
      <c r="K1" s="68"/>
      <c r="L1" s="175"/>
      <c r="M1" s="404"/>
      <c r="N1" s="324" t="s">
        <v>99</v>
      </c>
      <c r="O1" s="325"/>
      <c r="P1" s="325"/>
      <c r="Q1" s="325"/>
      <c r="R1" s="325"/>
      <c r="S1" s="325"/>
      <c r="T1" s="326"/>
      <c r="U1" s="77"/>
      <c r="V1" s="68"/>
      <c r="W1" s="68"/>
      <c r="X1" s="65"/>
      <c r="Y1" s="167"/>
      <c r="Z1" s="65"/>
      <c r="AA1" s="95"/>
      <c r="AB1" s="119"/>
      <c r="AC1" s="119"/>
      <c r="AD1" s="119"/>
      <c r="AE1" s="119"/>
      <c r="AF1" s="119"/>
      <c r="AG1" s="119"/>
      <c r="AH1" s="119"/>
      <c r="AI1" s="119"/>
      <c r="AJ1" s="119"/>
      <c r="AK1" s="119"/>
      <c r="AL1" s="119"/>
      <c r="AM1" s="119"/>
      <c r="AN1" s="119"/>
      <c r="AO1" s="119" t="s">
        <v>48</v>
      </c>
      <c r="AP1" s="119"/>
      <c r="AQ1" s="119"/>
      <c r="AR1" s="174" t="s">
        <v>97</v>
      </c>
      <c r="AS1" s="119"/>
      <c r="AT1" s="12"/>
      <c r="AU1" s="12"/>
      <c r="BA1" s="286" t="s">
        <v>126</v>
      </c>
    </row>
    <row r="2" spans="1:53" ht="15.75" thickBot="1" x14ac:dyDescent="0.3">
      <c r="A2" s="239">
        <v>1</v>
      </c>
      <c r="B2" s="70"/>
      <c r="C2" s="70"/>
      <c r="D2" s="69"/>
      <c r="E2" s="69"/>
      <c r="F2" s="69"/>
      <c r="G2" s="69"/>
      <c r="H2" s="69"/>
      <c r="I2" s="71"/>
      <c r="J2" s="71"/>
      <c r="K2" s="71"/>
      <c r="L2" s="71"/>
      <c r="M2" s="405"/>
      <c r="N2" s="176">
        <v>0</v>
      </c>
      <c r="O2" s="176"/>
      <c r="P2" s="176"/>
      <c r="Q2" s="176"/>
      <c r="R2" s="176"/>
      <c r="S2" s="176"/>
      <c r="T2" s="153"/>
      <c r="U2" s="68"/>
      <c r="V2" s="68"/>
      <c r="W2" s="68"/>
      <c r="X2" s="65"/>
      <c r="Y2" s="167"/>
      <c r="Z2" s="65"/>
      <c r="AA2" s="95"/>
      <c r="AB2" s="119"/>
      <c r="AC2" s="119"/>
      <c r="AD2" s="119"/>
      <c r="AE2" s="119"/>
      <c r="AF2" s="119"/>
      <c r="AG2" s="119"/>
      <c r="AH2" s="119"/>
      <c r="AI2" s="119"/>
      <c r="AJ2" s="119"/>
      <c r="AK2" s="119"/>
      <c r="AL2" s="119"/>
      <c r="AM2" s="119"/>
      <c r="AN2" s="119"/>
      <c r="AO2" s="119" t="s">
        <v>56</v>
      </c>
      <c r="AP2" s="119"/>
      <c r="AQ2" s="119"/>
      <c r="AR2" s="174" t="s">
        <v>118</v>
      </c>
      <c r="AS2" s="119"/>
      <c r="AT2" s="12"/>
      <c r="AU2" s="12"/>
      <c r="BA2" s="287" t="s">
        <v>127</v>
      </c>
    </row>
    <row r="3" spans="1:53" ht="15.75" customHeight="1" thickBot="1" x14ac:dyDescent="0.3">
      <c r="A3" s="120">
        <v>1</v>
      </c>
      <c r="B3" s="86" t="s">
        <v>41</v>
      </c>
      <c r="C3" s="345" t="s">
        <v>117</v>
      </c>
      <c r="D3" s="346"/>
      <c r="E3" s="346"/>
      <c r="F3" s="346"/>
      <c r="G3" s="346"/>
      <c r="H3" s="346"/>
      <c r="I3" s="346"/>
      <c r="J3" s="346"/>
      <c r="K3" s="346"/>
      <c r="L3" s="347"/>
      <c r="M3" s="406"/>
      <c r="N3" s="77"/>
      <c r="O3" s="68"/>
      <c r="P3" s="68"/>
      <c r="Q3" s="68"/>
      <c r="R3" s="68"/>
      <c r="S3" s="68"/>
      <c r="T3" s="65"/>
      <c r="U3" s="68"/>
      <c r="V3" s="68"/>
      <c r="W3" s="68"/>
      <c r="X3" s="65"/>
      <c r="Y3" s="167"/>
      <c r="Z3" s="65"/>
      <c r="AA3" s="95"/>
      <c r="AB3" s="119"/>
      <c r="AC3" s="119"/>
      <c r="AD3" s="119"/>
      <c r="AE3" s="119"/>
      <c r="AF3" s="119"/>
      <c r="AG3" s="119"/>
      <c r="AH3" s="119"/>
      <c r="AI3" s="119"/>
      <c r="AJ3" s="119"/>
      <c r="AK3" s="119"/>
      <c r="AL3" s="119"/>
      <c r="AM3" s="119"/>
      <c r="AN3" s="119"/>
      <c r="AO3" s="119" t="s">
        <v>49</v>
      </c>
      <c r="AP3" s="119"/>
      <c r="AQ3" s="119"/>
      <c r="AR3" s="174" t="s">
        <v>119</v>
      </c>
      <c r="AS3" s="119"/>
      <c r="AT3" s="12"/>
      <c r="AU3" s="12"/>
      <c r="BA3" s="288" t="s">
        <v>128</v>
      </c>
    </row>
    <row r="4" spans="1:53" s="2" customFormat="1" ht="15.75" x14ac:dyDescent="0.25">
      <c r="A4" s="120">
        <v>1</v>
      </c>
      <c r="B4" s="86" t="s">
        <v>58</v>
      </c>
      <c r="C4" s="321" t="s">
        <v>91</v>
      </c>
      <c r="D4" s="322"/>
      <c r="E4" s="322"/>
      <c r="F4" s="322"/>
      <c r="G4" s="323"/>
      <c r="H4" s="74"/>
      <c r="I4" s="340" t="s">
        <v>64</v>
      </c>
      <c r="J4" s="341"/>
      <c r="K4" s="341"/>
      <c r="L4" s="342"/>
      <c r="M4" s="407"/>
      <c r="N4" s="78"/>
      <c r="O4" s="79"/>
      <c r="P4" s="79"/>
      <c r="Q4" s="79"/>
      <c r="R4" s="79"/>
      <c r="S4" s="79"/>
      <c r="T4" s="80"/>
      <c r="U4" s="79"/>
      <c r="V4" s="79"/>
      <c r="W4" s="79"/>
      <c r="X4" s="80"/>
      <c r="Y4" s="168"/>
      <c r="Z4" s="80"/>
      <c r="AA4" s="95"/>
      <c r="AB4" s="119"/>
      <c r="AC4" s="119"/>
      <c r="AD4" s="119"/>
      <c r="AE4" s="119"/>
      <c r="AF4" s="119"/>
      <c r="AG4" s="119"/>
      <c r="AH4" s="119"/>
      <c r="AI4" s="119"/>
      <c r="AJ4" s="119"/>
      <c r="AK4" s="119"/>
      <c r="AL4" s="119"/>
      <c r="AM4" s="119"/>
      <c r="AN4" s="119"/>
      <c r="AO4" s="119"/>
      <c r="AP4" s="119"/>
      <c r="AQ4" s="119"/>
      <c r="AR4" s="174" t="s">
        <v>120</v>
      </c>
      <c r="AS4" s="119"/>
      <c r="AT4" s="95"/>
      <c r="AU4" s="95"/>
    </row>
    <row r="5" spans="1:53" s="2" customFormat="1" ht="15.75" x14ac:dyDescent="0.25">
      <c r="A5" s="120">
        <v>1</v>
      </c>
      <c r="B5" s="86" t="s">
        <v>59</v>
      </c>
      <c r="C5" s="321" t="s">
        <v>90</v>
      </c>
      <c r="D5" s="322"/>
      <c r="E5" s="322"/>
      <c r="F5" s="322"/>
      <c r="G5" s="323"/>
      <c r="H5" s="75"/>
      <c r="I5" s="86" t="s">
        <v>62</v>
      </c>
      <c r="J5" s="334"/>
      <c r="K5" s="335"/>
      <c r="L5" s="336"/>
      <c r="M5" s="408"/>
      <c r="N5" s="78"/>
      <c r="O5" s="79"/>
      <c r="P5" s="79"/>
      <c r="Q5" s="79"/>
      <c r="R5" s="79"/>
      <c r="S5" s="79"/>
      <c r="T5" s="80"/>
      <c r="U5" s="79"/>
      <c r="V5" s="79"/>
      <c r="W5" s="79"/>
      <c r="X5" s="80"/>
      <c r="Y5" s="168"/>
      <c r="Z5" s="80"/>
      <c r="AA5" s="95"/>
      <c r="AB5" s="119"/>
      <c r="AC5" s="119"/>
      <c r="AD5" s="119"/>
      <c r="AE5" s="119"/>
      <c r="AF5" s="119"/>
      <c r="AG5" s="119"/>
      <c r="AH5" s="119"/>
      <c r="AI5" s="119"/>
      <c r="AJ5" s="119"/>
      <c r="AK5" s="119"/>
      <c r="AL5" s="119"/>
      <c r="AM5" s="119"/>
      <c r="AN5" s="119"/>
      <c r="AO5" s="119" t="s">
        <v>68</v>
      </c>
      <c r="AP5" s="119"/>
      <c r="AQ5" s="119"/>
      <c r="AR5" s="174"/>
      <c r="AS5" s="119"/>
      <c r="AT5" s="95"/>
      <c r="AU5" s="95"/>
    </row>
    <row r="6" spans="1:53" s="2" customFormat="1" ht="16.5" thickBot="1" x14ac:dyDescent="0.3">
      <c r="A6" s="120">
        <v>1</v>
      </c>
      <c r="B6" s="86" t="s">
        <v>57</v>
      </c>
      <c r="C6" s="197" t="s">
        <v>116</v>
      </c>
      <c r="D6" s="86" t="s">
        <v>122</v>
      </c>
      <c r="E6" s="348" t="s">
        <v>123</v>
      </c>
      <c r="F6" s="349"/>
      <c r="G6" s="350"/>
      <c r="H6" s="75"/>
      <c r="I6" s="87" t="s">
        <v>63</v>
      </c>
      <c r="J6" s="337"/>
      <c r="K6" s="338"/>
      <c r="L6" s="339"/>
      <c r="M6" s="408"/>
      <c r="N6" s="81"/>
      <c r="O6" s="82"/>
      <c r="P6" s="82"/>
      <c r="Q6" s="82"/>
      <c r="R6" s="82"/>
      <c r="S6" s="82"/>
      <c r="T6" s="83"/>
      <c r="U6" s="82"/>
      <c r="V6" s="82"/>
      <c r="W6" s="79"/>
      <c r="X6" s="80"/>
      <c r="Y6" s="168"/>
      <c r="Z6" s="80"/>
      <c r="AA6" s="95"/>
      <c r="AB6" s="119"/>
      <c r="AC6" s="119"/>
      <c r="AD6" s="119"/>
      <c r="AE6" s="119"/>
      <c r="AF6" s="119"/>
      <c r="AG6" s="119"/>
      <c r="AH6" s="119"/>
      <c r="AI6" s="119"/>
      <c r="AJ6" s="119"/>
      <c r="AK6" s="119"/>
      <c r="AL6" s="119"/>
      <c r="AM6" s="119"/>
      <c r="AN6" s="119"/>
      <c r="AO6" s="119"/>
      <c r="AP6" s="119"/>
      <c r="AQ6" s="119"/>
      <c r="AS6" s="119"/>
      <c r="AT6" s="95"/>
      <c r="AU6" s="95"/>
    </row>
    <row r="7" spans="1:53" s="12" customFormat="1" ht="16.5" customHeight="1" thickBot="1" x14ac:dyDescent="0.3">
      <c r="A7" s="240">
        <v>1</v>
      </c>
      <c r="B7" s="72"/>
      <c r="C7" s="73"/>
      <c r="D7" s="72"/>
      <c r="E7" s="72"/>
      <c r="F7" s="72"/>
      <c r="G7" s="72"/>
      <c r="H7" s="76"/>
      <c r="I7" s="343" t="s">
        <v>0</v>
      </c>
      <c r="J7" s="344"/>
      <c r="K7" s="344"/>
      <c r="L7" s="344"/>
      <c r="M7" s="344"/>
      <c r="N7" s="344"/>
      <c r="O7" s="157" t="s">
        <v>95</v>
      </c>
      <c r="P7" s="354" t="s">
        <v>134</v>
      </c>
      <c r="Q7" s="355"/>
      <c r="R7" s="355"/>
      <c r="S7" s="355"/>
      <c r="T7" s="356"/>
      <c r="U7" s="84"/>
      <c r="V7" s="85"/>
      <c r="W7" s="166"/>
      <c r="X7" s="171"/>
      <c r="Y7" s="169"/>
      <c r="Z7" s="170"/>
      <c r="AA7" s="95"/>
      <c r="AB7" s="359" t="s">
        <v>109</v>
      </c>
      <c r="AC7" s="360"/>
      <c r="AD7" s="361"/>
    </row>
    <row r="8" spans="1:53" s="5" customFormat="1" ht="47.25" customHeight="1" x14ac:dyDescent="0.25">
      <c r="A8" s="120">
        <v>1</v>
      </c>
      <c r="B8" s="189" t="s">
        <v>43</v>
      </c>
      <c r="C8" s="190" t="s">
        <v>52</v>
      </c>
      <c r="D8" s="191" t="s">
        <v>67</v>
      </c>
      <c r="E8" s="192" t="s">
        <v>98</v>
      </c>
      <c r="F8" s="191" t="s">
        <v>65</v>
      </c>
      <c r="G8" s="4" t="s">
        <v>1</v>
      </c>
      <c r="H8" s="49" t="s">
        <v>42</v>
      </c>
      <c r="I8" s="52" t="s">
        <v>130</v>
      </c>
      <c r="J8" s="52" t="s">
        <v>39</v>
      </c>
      <c r="K8" s="52" t="s">
        <v>47</v>
      </c>
      <c r="L8" s="52" t="s">
        <v>50</v>
      </c>
      <c r="M8" s="52" t="s">
        <v>132</v>
      </c>
      <c r="N8" s="52" t="s">
        <v>92</v>
      </c>
      <c r="O8" s="158" t="s">
        <v>96</v>
      </c>
      <c r="P8" s="193">
        <v>2021</v>
      </c>
      <c r="Q8" s="194">
        <v>2022</v>
      </c>
      <c r="R8" s="194">
        <v>2023</v>
      </c>
      <c r="S8" s="194">
        <v>2024</v>
      </c>
      <c r="T8" s="195">
        <v>2025</v>
      </c>
      <c r="U8" s="61" t="s">
        <v>2</v>
      </c>
      <c r="V8" s="62" t="s">
        <v>110</v>
      </c>
      <c r="W8" s="63" t="s">
        <v>3</v>
      </c>
      <c r="X8" s="172"/>
      <c r="Y8" s="276" t="s">
        <v>69</v>
      </c>
      <c r="Z8" s="227" t="s">
        <v>107</v>
      </c>
      <c r="AB8" s="226" t="s">
        <v>72</v>
      </c>
      <c r="AC8" s="51" t="s">
        <v>69</v>
      </c>
      <c r="AD8" s="227" t="s">
        <v>107</v>
      </c>
    </row>
    <row r="9" spans="1:53" s="5" customFormat="1" ht="24" customHeight="1" x14ac:dyDescent="0.25">
      <c r="A9" s="120"/>
      <c r="B9" s="289"/>
      <c r="C9" s="290"/>
      <c r="D9" s="291"/>
      <c r="E9" s="292"/>
      <c r="F9" s="291"/>
      <c r="G9" s="293"/>
      <c r="H9" s="294"/>
      <c r="I9" s="302" t="s">
        <v>131</v>
      </c>
      <c r="J9" s="351" t="s">
        <v>131</v>
      </c>
      <c r="K9" s="351"/>
      <c r="L9" s="351"/>
      <c r="M9" s="351"/>
      <c r="N9" s="351"/>
      <c r="O9" s="296"/>
      <c r="P9" s="412" t="s">
        <v>135</v>
      </c>
      <c r="Q9" s="413"/>
      <c r="R9" s="413"/>
      <c r="S9" s="413"/>
      <c r="T9" s="414"/>
      <c r="U9" s="297"/>
      <c r="V9" s="298"/>
      <c r="W9" s="299"/>
      <c r="X9" s="172"/>
      <c r="Y9" s="295"/>
      <c r="Z9" s="300"/>
      <c r="AB9" s="301"/>
      <c r="AC9" s="295"/>
      <c r="AD9" s="300"/>
      <c r="AG9" s="295"/>
    </row>
    <row r="10" spans="1:53" s="12" customFormat="1" ht="12" x14ac:dyDescent="0.2">
      <c r="A10" s="241">
        <v>1</v>
      </c>
      <c r="B10" s="329" t="s">
        <v>51</v>
      </c>
      <c r="C10" s="315" t="s">
        <v>48</v>
      </c>
      <c r="D10" s="316"/>
      <c r="E10" s="316"/>
      <c r="F10" s="316"/>
      <c r="G10" s="316"/>
      <c r="H10" s="317"/>
      <c r="I10" s="307" t="s">
        <v>129</v>
      </c>
      <c r="J10" s="308"/>
      <c r="K10" s="308"/>
      <c r="L10" s="308"/>
      <c r="M10" s="308"/>
      <c r="N10" s="308"/>
      <c r="O10" s="309"/>
      <c r="P10" s="307"/>
      <c r="Q10" s="308"/>
      <c r="R10" s="308"/>
      <c r="S10" s="308"/>
      <c r="T10" s="309"/>
      <c r="U10" s="310"/>
      <c r="V10" s="311"/>
      <c r="W10" s="312"/>
      <c r="X10" s="173"/>
      <c r="Y10" s="272"/>
      <c r="Z10" s="273"/>
      <c r="AA10" s="95"/>
      <c r="AC10" s="121"/>
    </row>
    <row r="11" spans="1:53" s="12" customFormat="1" ht="12" x14ac:dyDescent="0.2">
      <c r="A11" s="241">
        <v>1</v>
      </c>
      <c r="B11" s="330"/>
      <c r="C11" s="313" t="str">
        <f>IF(SUM(SUM(I11:O14)+SUM(V11:V14))&lt;&gt;SUM(P11:T14),"Totaal van de kostensoorten is ongelijk aan het totaal van de Uitgavenplanning!","")</f>
        <v/>
      </c>
      <c r="D11" s="216"/>
      <c r="E11" s="216"/>
      <c r="F11" s="216"/>
      <c r="G11" s="217"/>
      <c r="H11" s="218"/>
      <c r="I11" s="208"/>
      <c r="J11" s="209"/>
      <c r="K11" s="209"/>
      <c r="L11" s="209"/>
      <c r="M11" s="209"/>
      <c r="N11" s="159"/>
      <c r="O11" s="207"/>
      <c r="P11" s="208"/>
      <c r="Q11" s="209"/>
      <c r="R11" s="209"/>
      <c r="S11" s="209"/>
      <c r="T11" s="209"/>
      <c r="U11" s="91">
        <f t="shared" ref="U11" si="0">SUM(I11:O11)</f>
        <v>0</v>
      </c>
      <c r="V11" s="205">
        <f t="shared" ref="V11" si="1">(U11/100)*21</f>
        <v>0</v>
      </c>
      <c r="W11" s="92">
        <f t="shared" ref="W11" si="2">SUM(U11:V11)</f>
        <v>0</v>
      </c>
      <c r="X11" s="173"/>
      <c r="Y11" s="122">
        <v>0.8</v>
      </c>
      <c r="Z11" s="125">
        <f>+W11*Y11</f>
        <v>0</v>
      </c>
      <c r="AB11" s="284"/>
      <c r="AC11" s="122">
        <v>0.8</v>
      </c>
      <c r="AD11" s="125">
        <f>+AB11*AC11</f>
        <v>0</v>
      </c>
    </row>
    <row r="12" spans="1:53" s="12" customFormat="1" ht="12" x14ac:dyDescent="0.2">
      <c r="A12" s="241"/>
      <c r="B12" s="330"/>
      <c r="C12" s="313"/>
      <c r="D12" s="216"/>
      <c r="E12" s="216"/>
      <c r="F12" s="216"/>
      <c r="G12" s="217"/>
      <c r="H12" s="218"/>
      <c r="I12" s="208"/>
      <c r="J12" s="209"/>
      <c r="K12" s="209"/>
      <c r="L12" s="209"/>
      <c r="M12" s="209"/>
      <c r="N12" s="159"/>
      <c r="O12" s="207"/>
      <c r="P12" s="208"/>
      <c r="Q12" s="209"/>
      <c r="R12" s="209"/>
      <c r="S12" s="209"/>
      <c r="T12" s="209"/>
      <c r="U12" s="91">
        <f t="shared" ref="U12:U14" si="3">SUM(I12:O12)</f>
        <v>0</v>
      </c>
      <c r="V12" s="205">
        <f t="shared" ref="V12" si="4">(U12/100)*21</f>
        <v>0</v>
      </c>
      <c r="W12" s="92">
        <f t="shared" ref="W12" si="5">SUM(U12:V12)</f>
        <v>0</v>
      </c>
      <c r="X12" s="173"/>
      <c r="Y12" s="122">
        <v>0.8</v>
      </c>
      <c r="Z12" s="125">
        <f>+W12*Y12</f>
        <v>0</v>
      </c>
      <c r="AB12" s="284"/>
      <c r="AC12" s="122">
        <v>0.8</v>
      </c>
      <c r="AD12" s="125">
        <f>+AB12*AC12</f>
        <v>0</v>
      </c>
    </row>
    <row r="13" spans="1:53" s="12" customFormat="1" ht="12" x14ac:dyDescent="0.2">
      <c r="A13" s="241"/>
      <c r="B13" s="330"/>
      <c r="C13" s="313"/>
      <c r="D13" s="216"/>
      <c r="E13" s="216"/>
      <c r="F13" s="216"/>
      <c r="G13" s="217"/>
      <c r="H13" s="218"/>
      <c r="I13" s="208"/>
      <c r="J13" s="209"/>
      <c r="K13" s="209"/>
      <c r="L13" s="209"/>
      <c r="M13" s="209"/>
      <c r="N13" s="159"/>
      <c r="O13" s="207"/>
      <c r="P13" s="208"/>
      <c r="Q13" s="209"/>
      <c r="R13" s="209"/>
      <c r="S13" s="209"/>
      <c r="T13" s="209"/>
      <c r="U13" s="91">
        <f t="shared" si="3"/>
        <v>0</v>
      </c>
      <c r="V13" s="205">
        <f t="shared" ref="V13" si="6">(U13/100)*21</f>
        <v>0</v>
      </c>
      <c r="W13" s="92">
        <f t="shared" ref="W13" si="7">SUM(U13:V13)</f>
        <v>0</v>
      </c>
      <c r="X13" s="173"/>
      <c r="Y13" s="122">
        <v>0.8</v>
      </c>
      <c r="Z13" s="125">
        <f>+W13*Y13</f>
        <v>0</v>
      </c>
      <c r="AB13" s="284"/>
      <c r="AC13" s="122">
        <v>0.8</v>
      </c>
      <c r="AD13" s="125">
        <f>+AB13*AC13</f>
        <v>0</v>
      </c>
    </row>
    <row r="14" spans="1:53" s="12" customFormat="1" ht="12" x14ac:dyDescent="0.2">
      <c r="A14" s="241"/>
      <c r="B14" s="330"/>
      <c r="C14" s="314"/>
      <c r="D14" s="219"/>
      <c r="E14" s="219"/>
      <c r="F14" s="219"/>
      <c r="G14" s="220"/>
      <c r="H14" s="221"/>
      <c r="I14" s="211"/>
      <c r="J14" s="212"/>
      <c r="K14" s="212"/>
      <c r="L14" s="212"/>
      <c r="M14" s="212"/>
      <c r="N14" s="160"/>
      <c r="O14" s="210"/>
      <c r="P14" s="211"/>
      <c r="Q14" s="212"/>
      <c r="R14" s="212"/>
      <c r="S14" s="212"/>
      <c r="T14" s="212"/>
      <c r="U14" s="91">
        <f t="shared" si="3"/>
        <v>0</v>
      </c>
      <c r="V14" s="206">
        <f t="shared" ref="V14:V19" si="8">(U14/100)*21</f>
        <v>0</v>
      </c>
      <c r="W14" s="94">
        <f t="shared" ref="W14:W18" si="9">SUM(U14:V14)</f>
        <v>0</v>
      </c>
      <c r="X14" s="173"/>
      <c r="Y14" s="123">
        <v>0.8</v>
      </c>
      <c r="Z14" s="124">
        <f>+W14*Y14</f>
        <v>0</v>
      </c>
      <c r="AB14" s="285"/>
      <c r="AC14" s="123">
        <v>0.8</v>
      </c>
      <c r="AD14" s="125">
        <f>+AB14*AC14</f>
        <v>0</v>
      </c>
    </row>
    <row r="15" spans="1:53" s="12" customFormat="1" ht="12" x14ac:dyDescent="0.2">
      <c r="A15" s="241">
        <v>1</v>
      </c>
      <c r="B15" s="330"/>
      <c r="C15" s="315" t="s">
        <v>56</v>
      </c>
      <c r="D15" s="316"/>
      <c r="E15" s="316"/>
      <c r="F15" s="316"/>
      <c r="G15" s="316"/>
      <c r="H15" s="317"/>
      <c r="I15" s="307" t="s">
        <v>129</v>
      </c>
      <c r="J15" s="308"/>
      <c r="K15" s="308"/>
      <c r="L15" s="308"/>
      <c r="M15" s="308"/>
      <c r="N15" s="308"/>
      <c r="O15" s="309"/>
      <c r="P15" s="307"/>
      <c r="Q15" s="308"/>
      <c r="R15" s="308"/>
      <c r="S15" s="308"/>
      <c r="T15" s="309"/>
      <c r="U15" s="310"/>
      <c r="V15" s="311"/>
      <c r="W15" s="312"/>
      <c r="X15" s="173"/>
      <c r="Y15" s="272"/>
      <c r="Z15" s="273"/>
      <c r="AC15" s="121"/>
    </row>
    <row r="16" spans="1:53" s="12" customFormat="1" ht="12" x14ac:dyDescent="0.2">
      <c r="A16" s="241">
        <v>1</v>
      </c>
      <c r="B16" s="330"/>
      <c r="C16" s="313" t="str">
        <f>IF(SUM(SUM(I16:O19)+SUM(V16:V19))&lt;&gt;SUM(P16:T19),"Totaal van de kostensoorten is ongelijk aan het totaal van de Uitgavenplanning!","")</f>
        <v/>
      </c>
      <c r="D16" s="216"/>
      <c r="E16" s="216"/>
      <c r="F16" s="216"/>
      <c r="G16" s="217"/>
      <c r="H16" s="218"/>
      <c r="I16" s="208"/>
      <c r="J16" s="209"/>
      <c r="K16" s="209"/>
      <c r="L16" s="209"/>
      <c r="M16" s="209"/>
      <c r="N16" s="159"/>
      <c r="O16" s="207"/>
      <c r="P16" s="208"/>
      <c r="Q16" s="209"/>
      <c r="R16" s="209"/>
      <c r="S16" s="209"/>
      <c r="T16" s="209"/>
      <c r="U16" s="91">
        <f t="shared" ref="U16" si="10">SUM(I16:O16)</f>
        <v>0</v>
      </c>
      <c r="V16" s="205">
        <f t="shared" ref="V16:V19" si="11">(U16/100)*21</f>
        <v>0</v>
      </c>
      <c r="W16" s="92">
        <f t="shared" ref="W16:W19" si="12">SUM(U16:V16)</f>
        <v>0</v>
      </c>
      <c r="X16" s="173"/>
      <c r="Y16" s="122">
        <v>0.8</v>
      </c>
      <c r="Z16" s="125">
        <f>+W16*Y16</f>
        <v>0</v>
      </c>
      <c r="AB16" s="284"/>
      <c r="AC16" s="122">
        <v>0.8</v>
      </c>
      <c r="AD16" s="125">
        <f>+AB16*AC16</f>
        <v>0</v>
      </c>
    </row>
    <row r="17" spans="1:30" s="12" customFormat="1" ht="12" x14ac:dyDescent="0.2">
      <c r="A17" s="241"/>
      <c r="B17" s="330"/>
      <c r="C17" s="313"/>
      <c r="D17" s="216"/>
      <c r="E17" s="216"/>
      <c r="F17" s="216"/>
      <c r="G17" s="217"/>
      <c r="H17" s="218"/>
      <c r="I17" s="208"/>
      <c r="J17" s="209"/>
      <c r="K17" s="209"/>
      <c r="L17" s="209"/>
      <c r="M17" s="209"/>
      <c r="N17" s="159"/>
      <c r="O17" s="207"/>
      <c r="P17" s="208"/>
      <c r="Q17" s="209"/>
      <c r="R17" s="209"/>
      <c r="S17" s="209"/>
      <c r="T17" s="209"/>
      <c r="U17" s="91">
        <f t="shared" ref="U17:U19" si="13">SUM(I17:O17)</f>
        <v>0</v>
      </c>
      <c r="V17" s="205">
        <f t="shared" si="11"/>
        <v>0</v>
      </c>
      <c r="W17" s="92">
        <f t="shared" si="12"/>
        <v>0</v>
      </c>
      <c r="X17" s="173"/>
      <c r="Y17" s="122">
        <v>0.8</v>
      </c>
      <c r="Z17" s="125">
        <f>+W17*Y17</f>
        <v>0</v>
      </c>
      <c r="AB17" s="284"/>
      <c r="AC17" s="122">
        <v>0.8</v>
      </c>
      <c r="AD17" s="125">
        <f>+AB17*AC17</f>
        <v>0</v>
      </c>
    </row>
    <row r="18" spans="1:30" s="12" customFormat="1" ht="12" x14ac:dyDescent="0.2">
      <c r="A18" s="241"/>
      <c r="B18" s="330"/>
      <c r="C18" s="313"/>
      <c r="D18" s="216"/>
      <c r="E18" s="216"/>
      <c r="F18" s="216"/>
      <c r="G18" s="217"/>
      <c r="H18" s="218"/>
      <c r="I18" s="208"/>
      <c r="J18" s="209"/>
      <c r="K18" s="209"/>
      <c r="L18" s="209"/>
      <c r="M18" s="209"/>
      <c r="N18" s="159"/>
      <c r="O18" s="207"/>
      <c r="P18" s="208"/>
      <c r="Q18" s="209"/>
      <c r="R18" s="209"/>
      <c r="S18" s="209"/>
      <c r="T18" s="209"/>
      <c r="U18" s="91">
        <f t="shared" si="13"/>
        <v>0</v>
      </c>
      <c r="V18" s="205">
        <f t="shared" si="11"/>
        <v>0</v>
      </c>
      <c r="W18" s="92">
        <f t="shared" si="12"/>
        <v>0</v>
      </c>
      <c r="X18" s="173"/>
      <c r="Y18" s="122">
        <v>0.8</v>
      </c>
      <c r="Z18" s="125">
        <f>+W18*Y18</f>
        <v>0</v>
      </c>
      <c r="AB18" s="284"/>
      <c r="AC18" s="122">
        <v>0.8</v>
      </c>
      <c r="AD18" s="125">
        <f>+AB18*AC18</f>
        <v>0</v>
      </c>
    </row>
    <row r="19" spans="1:30" s="12" customFormat="1" ht="12" x14ac:dyDescent="0.2">
      <c r="A19" s="241"/>
      <c r="B19" s="330"/>
      <c r="C19" s="314"/>
      <c r="D19" s="219"/>
      <c r="E19" s="219"/>
      <c r="F19" s="219"/>
      <c r="G19" s="220"/>
      <c r="H19" s="221"/>
      <c r="I19" s="208"/>
      <c r="J19" s="209"/>
      <c r="K19" s="209"/>
      <c r="L19" s="209"/>
      <c r="M19" s="209"/>
      <c r="N19" s="159"/>
      <c r="O19" s="207"/>
      <c r="P19" s="208"/>
      <c r="Q19" s="209"/>
      <c r="R19" s="209"/>
      <c r="S19" s="212"/>
      <c r="T19" s="212"/>
      <c r="U19" s="91">
        <f t="shared" si="13"/>
        <v>0</v>
      </c>
      <c r="V19" s="206">
        <f t="shared" si="11"/>
        <v>0</v>
      </c>
      <c r="W19" s="94">
        <f t="shared" si="12"/>
        <v>0</v>
      </c>
      <c r="X19" s="173"/>
      <c r="Y19" s="123">
        <v>0.8</v>
      </c>
      <c r="Z19" s="124">
        <f>+W19*Y19</f>
        <v>0</v>
      </c>
      <c r="AB19" s="285"/>
      <c r="AC19" s="123">
        <v>0.8</v>
      </c>
      <c r="AD19" s="125">
        <f>+AB19*AC19</f>
        <v>0</v>
      </c>
    </row>
    <row r="20" spans="1:30" s="12" customFormat="1" ht="12" x14ac:dyDescent="0.2">
      <c r="A20" s="241">
        <v>1</v>
      </c>
      <c r="B20" s="330"/>
      <c r="C20" s="315" t="s">
        <v>49</v>
      </c>
      <c r="D20" s="316"/>
      <c r="E20" s="316"/>
      <c r="F20" s="316"/>
      <c r="G20" s="316"/>
      <c r="H20" s="317"/>
      <c r="I20" s="307" t="s">
        <v>129</v>
      </c>
      <c r="J20" s="308"/>
      <c r="K20" s="308"/>
      <c r="L20" s="308"/>
      <c r="M20" s="308"/>
      <c r="N20" s="308"/>
      <c r="O20" s="309"/>
      <c r="P20" s="307"/>
      <c r="Q20" s="308"/>
      <c r="R20" s="308"/>
      <c r="S20" s="308"/>
      <c r="T20" s="309"/>
      <c r="U20" s="310"/>
      <c r="V20" s="311"/>
      <c r="W20" s="312"/>
      <c r="X20" s="173"/>
      <c r="Y20" s="272"/>
      <c r="Z20" s="273"/>
      <c r="AC20" s="121"/>
    </row>
    <row r="21" spans="1:30" s="12" customFormat="1" ht="12" x14ac:dyDescent="0.2">
      <c r="A21" s="241">
        <v>1</v>
      </c>
      <c r="B21" s="330"/>
      <c r="C21" s="313" t="str">
        <f>IF(SUM(SUM(I21:O24)+SUM(V21:V24))&lt;&gt;SUM(P21:T24),"Totaal van de kostensoorten is ongelijk aan het totaal van de Uitgavenplanning!","")</f>
        <v/>
      </c>
      <c r="D21" s="216"/>
      <c r="E21" s="216"/>
      <c r="F21" s="216"/>
      <c r="G21" s="217"/>
      <c r="H21" s="218"/>
      <c r="I21" s="208"/>
      <c r="J21" s="209"/>
      <c r="K21" s="209"/>
      <c r="L21" s="209"/>
      <c r="M21" s="209"/>
      <c r="N21" s="90"/>
      <c r="O21" s="207"/>
      <c r="P21" s="208"/>
      <c r="Q21" s="209"/>
      <c r="R21" s="209"/>
      <c r="S21" s="209"/>
      <c r="T21" s="209"/>
      <c r="U21" s="91">
        <f t="shared" ref="U21" si="14">SUM(I21:O21)</f>
        <v>0</v>
      </c>
      <c r="V21" s="205">
        <f t="shared" ref="V21:V24" si="15">(U21/100)*21</f>
        <v>0</v>
      </c>
      <c r="W21" s="92">
        <f t="shared" ref="W21:W24" si="16">SUM(U21:V21)</f>
        <v>0</v>
      </c>
      <c r="X21" s="173"/>
      <c r="Y21" s="122">
        <v>0.8</v>
      </c>
      <c r="Z21" s="125">
        <f>+W21*Y21</f>
        <v>0</v>
      </c>
      <c r="AB21" s="284"/>
      <c r="AC21" s="122">
        <v>0.8</v>
      </c>
      <c r="AD21" s="125">
        <f>+AB21*AC21</f>
        <v>0</v>
      </c>
    </row>
    <row r="22" spans="1:30" s="12" customFormat="1" ht="12" x14ac:dyDescent="0.2">
      <c r="A22" s="241"/>
      <c r="B22" s="330"/>
      <c r="C22" s="313"/>
      <c r="D22" s="216"/>
      <c r="E22" s="216"/>
      <c r="F22" s="216"/>
      <c r="G22" s="217"/>
      <c r="H22" s="218"/>
      <c r="I22" s="208"/>
      <c r="J22" s="209"/>
      <c r="K22" s="209"/>
      <c r="L22" s="209"/>
      <c r="M22" s="209"/>
      <c r="N22" s="90"/>
      <c r="O22" s="207"/>
      <c r="P22" s="208"/>
      <c r="Q22" s="209"/>
      <c r="R22" s="209"/>
      <c r="S22" s="209"/>
      <c r="T22" s="209"/>
      <c r="U22" s="91">
        <f t="shared" ref="U22:U24" si="17">SUM(I22:O22)</f>
        <v>0</v>
      </c>
      <c r="V22" s="205">
        <f t="shared" si="15"/>
        <v>0</v>
      </c>
      <c r="W22" s="92">
        <f t="shared" si="16"/>
        <v>0</v>
      </c>
      <c r="X22" s="173"/>
      <c r="Y22" s="122">
        <v>0.8</v>
      </c>
      <c r="Z22" s="125">
        <f>+W22*Y22</f>
        <v>0</v>
      </c>
      <c r="AB22" s="284"/>
      <c r="AC22" s="122">
        <v>0.8</v>
      </c>
      <c r="AD22" s="125">
        <f>+AB22*AC22</f>
        <v>0</v>
      </c>
    </row>
    <row r="23" spans="1:30" s="12" customFormat="1" ht="12" x14ac:dyDescent="0.2">
      <c r="A23" s="241"/>
      <c r="B23" s="330"/>
      <c r="C23" s="313"/>
      <c r="D23" s="216"/>
      <c r="E23" s="216"/>
      <c r="F23" s="216"/>
      <c r="G23" s="217"/>
      <c r="H23" s="218"/>
      <c r="I23" s="208"/>
      <c r="J23" s="209"/>
      <c r="K23" s="209"/>
      <c r="L23" s="209"/>
      <c r="M23" s="209"/>
      <c r="N23" s="90"/>
      <c r="O23" s="207"/>
      <c r="P23" s="208"/>
      <c r="Q23" s="209"/>
      <c r="R23" s="209"/>
      <c r="S23" s="209"/>
      <c r="T23" s="209"/>
      <c r="U23" s="91">
        <f t="shared" si="17"/>
        <v>0</v>
      </c>
      <c r="V23" s="205">
        <f t="shared" si="15"/>
        <v>0</v>
      </c>
      <c r="W23" s="92">
        <f t="shared" si="16"/>
        <v>0</v>
      </c>
      <c r="X23" s="173"/>
      <c r="Y23" s="122">
        <v>0.8</v>
      </c>
      <c r="Z23" s="125">
        <f>+W23*Y23</f>
        <v>0</v>
      </c>
      <c r="AB23" s="284"/>
      <c r="AC23" s="122">
        <v>0.8</v>
      </c>
      <c r="AD23" s="125">
        <f>+AB23*AC23</f>
        <v>0</v>
      </c>
    </row>
    <row r="24" spans="1:30" s="12" customFormat="1" ht="12" x14ac:dyDescent="0.2">
      <c r="A24" s="241"/>
      <c r="B24" s="330"/>
      <c r="C24" s="314"/>
      <c r="D24" s="222"/>
      <c r="E24" s="222"/>
      <c r="F24" s="222"/>
      <c r="G24" s="223"/>
      <c r="H24" s="224"/>
      <c r="I24" s="214"/>
      <c r="J24" s="215"/>
      <c r="K24" s="215"/>
      <c r="L24" s="212"/>
      <c r="M24" s="212"/>
      <c r="N24" s="182"/>
      <c r="O24" s="213"/>
      <c r="P24" s="214"/>
      <c r="Q24" s="215"/>
      <c r="R24" s="215"/>
      <c r="S24" s="215"/>
      <c r="T24" s="215"/>
      <c r="U24" s="91">
        <f t="shared" si="17"/>
        <v>0</v>
      </c>
      <c r="V24" s="206">
        <f t="shared" si="15"/>
        <v>0</v>
      </c>
      <c r="W24" s="94">
        <f t="shared" si="16"/>
        <v>0</v>
      </c>
      <c r="X24" s="173"/>
      <c r="Y24" s="123">
        <v>0.8</v>
      </c>
      <c r="Z24" s="124">
        <f>+W24*Y24</f>
        <v>0</v>
      </c>
      <c r="AB24" s="285"/>
      <c r="AC24" s="123">
        <v>0.8</v>
      </c>
      <c r="AD24" s="125">
        <f>+AB24*AC24</f>
        <v>0</v>
      </c>
    </row>
    <row r="25" spans="1:30" s="12" customFormat="1" ht="12" x14ac:dyDescent="0.2">
      <c r="A25" s="241">
        <v>1</v>
      </c>
      <c r="B25" s="183"/>
      <c r="C25" s="64"/>
      <c r="D25" s="184"/>
      <c r="E25" s="184"/>
      <c r="F25" s="184"/>
      <c r="G25" s="184"/>
      <c r="H25" s="185" t="s">
        <v>61</v>
      </c>
      <c r="I25" s="88">
        <f>SUM(I11:I24)</f>
        <v>0</v>
      </c>
      <c r="J25" s="89">
        <f t="shared" ref="J25" si="18">SUM(J11:J24)</f>
        <v>0</v>
      </c>
      <c r="K25" s="89">
        <f t="shared" ref="K25" si="19">SUM(K11:K24)</f>
        <v>0</v>
      </c>
      <c r="L25" s="89">
        <f t="shared" ref="L25:M25" si="20">SUM(L11:L24)</f>
        <v>0</v>
      </c>
      <c r="M25" s="89">
        <f t="shared" si="20"/>
        <v>0</v>
      </c>
      <c r="N25" s="161">
        <f t="shared" ref="N25" si="21">SUM(N11:N24)</f>
        <v>0</v>
      </c>
      <c r="O25" s="163">
        <f t="shared" ref="O25:T25" si="22">SUM(O11:O24)</f>
        <v>0</v>
      </c>
      <c r="P25" s="88">
        <f>SUM(P11:P24)</f>
        <v>0</v>
      </c>
      <c r="Q25" s="89">
        <f t="shared" si="22"/>
        <v>0</v>
      </c>
      <c r="R25" s="89">
        <f t="shared" si="22"/>
        <v>0</v>
      </c>
      <c r="S25" s="89">
        <f t="shared" si="22"/>
        <v>0</v>
      </c>
      <c r="T25" s="89">
        <f t="shared" si="22"/>
        <v>0</v>
      </c>
      <c r="U25" s="59">
        <f>SUM(U11:U24)</f>
        <v>0</v>
      </c>
      <c r="V25" s="60">
        <f>SUM(V11:V24)</f>
        <v>0</v>
      </c>
      <c r="W25" s="56">
        <f>SUM(W11:W24)</f>
        <v>0</v>
      </c>
      <c r="X25" s="173"/>
      <c r="Y25" s="269"/>
      <c r="Z25" s="274">
        <f>SUM(Z11:Z24)</f>
        <v>0</v>
      </c>
      <c r="AB25" s="56">
        <f>SUM(AB11:AB24)</f>
        <v>0</v>
      </c>
      <c r="AC25" s="121"/>
      <c r="AD25" s="56">
        <f>SUM(AD11:AD24)</f>
        <v>0</v>
      </c>
    </row>
    <row r="26" spans="1:30" s="12" customFormat="1" ht="12" x14ac:dyDescent="0.2">
      <c r="A26" s="121"/>
      <c r="B26" s="186"/>
      <c r="C26" s="148"/>
      <c r="D26" s="148"/>
      <c r="E26" s="148"/>
      <c r="F26" s="148"/>
      <c r="G26" s="148"/>
      <c r="H26" s="148"/>
      <c r="I26" s="148"/>
      <c r="J26" s="148"/>
      <c r="K26" s="148"/>
      <c r="L26" s="148"/>
      <c r="M26" s="148"/>
      <c r="N26" s="148"/>
      <c r="O26" s="148"/>
      <c r="P26" s="148"/>
      <c r="Q26" s="148"/>
      <c r="R26" s="148"/>
      <c r="S26" s="148"/>
      <c r="T26" s="148"/>
      <c r="U26" s="148"/>
      <c r="V26" s="148"/>
      <c r="W26" s="148"/>
      <c r="X26" s="187"/>
      <c r="Y26" s="154"/>
      <c r="Z26" s="275"/>
    </row>
    <row r="27" spans="1:30" s="12" customFormat="1" ht="12" x14ac:dyDescent="0.2">
      <c r="A27" s="241">
        <v>1</v>
      </c>
      <c r="B27" s="329" t="s">
        <v>101</v>
      </c>
      <c r="C27" s="315" t="s">
        <v>102</v>
      </c>
      <c r="D27" s="316"/>
      <c r="E27" s="316"/>
      <c r="F27" s="316"/>
      <c r="G27" s="316"/>
      <c r="H27" s="317"/>
      <c r="I27" s="307" t="s">
        <v>129</v>
      </c>
      <c r="J27" s="308"/>
      <c r="K27" s="308"/>
      <c r="L27" s="308"/>
      <c r="M27" s="308"/>
      <c r="N27" s="308"/>
      <c r="O27" s="309"/>
      <c r="P27" s="307"/>
      <c r="Q27" s="308"/>
      <c r="R27" s="308"/>
      <c r="S27" s="308"/>
      <c r="T27" s="309"/>
      <c r="U27" s="310"/>
      <c r="V27" s="311"/>
      <c r="W27" s="312"/>
      <c r="X27" s="173"/>
      <c r="Y27" s="270"/>
      <c r="Z27" s="271"/>
      <c r="AA27" s="95"/>
      <c r="AC27" s="121"/>
    </row>
    <row r="28" spans="1:30" s="12" customFormat="1" ht="12" x14ac:dyDescent="0.2">
      <c r="A28" s="241">
        <v>1</v>
      </c>
      <c r="B28" s="330"/>
      <c r="C28" s="313" t="str">
        <f>IF(SUM(SUM(I28:O31)+SUM(V28:V31))&lt;&gt;SUM(P28:T31),"Totaal van de kostensoorten is ongelijk aan het totaal van de Uitgavenplanning!","")</f>
        <v/>
      </c>
      <c r="D28" s="216"/>
      <c r="E28" s="216"/>
      <c r="F28" s="216"/>
      <c r="G28" s="217"/>
      <c r="H28" s="218"/>
      <c r="I28" s="208"/>
      <c r="J28" s="209"/>
      <c r="K28" s="209"/>
      <c r="L28" s="209"/>
      <c r="M28" s="209"/>
      <c r="N28" s="159"/>
      <c r="O28" s="207"/>
      <c r="P28" s="208"/>
      <c r="Q28" s="209"/>
      <c r="R28" s="209"/>
      <c r="S28" s="209"/>
      <c r="T28" s="209"/>
      <c r="U28" s="91">
        <f t="shared" ref="U28" si="23">SUM(I28:O28)</f>
        <v>0</v>
      </c>
      <c r="V28" s="205">
        <f t="shared" ref="V28:V31" si="24">(U28/100)*21</f>
        <v>0</v>
      </c>
      <c r="W28" s="92">
        <f t="shared" ref="W28:W31" si="25">SUM(U28:V28)</f>
        <v>0</v>
      </c>
      <c r="X28" s="173"/>
      <c r="Y28" s="122">
        <v>0.8</v>
      </c>
      <c r="Z28" s="125">
        <f>+W28*Y28</f>
        <v>0</v>
      </c>
      <c r="AB28" s="284"/>
      <c r="AC28" s="122">
        <v>0.8</v>
      </c>
      <c r="AD28" s="125">
        <f>+AB28*AC28</f>
        <v>0</v>
      </c>
    </row>
    <row r="29" spans="1:30" s="12" customFormat="1" ht="12" x14ac:dyDescent="0.2">
      <c r="A29" s="241"/>
      <c r="B29" s="330"/>
      <c r="C29" s="313"/>
      <c r="D29" s="216"/>
      <c r="E29" s="216"/>
      <c r="F29" s="216"/>
      <c r="G29" s="217"/>
      <c r="H29" s="218"/>
      <c r="I29" s="208"/>
      <c r="J29" s="209"/>
      <c r="K29" s="209"/>
      <c r="L29" s="209"/>
      <c r="M29" s="209"/>
      <c r="N29" s="159"/>
      <c r="O29" s="207"/>
      <c r="P29" s="208"/>
      <c r="Q29" s="209"/>
      <c r="R29" s="209"/>
      <c r="S29" s="209"/>
      <c r="T29" s="209"/>
      <c r="U29" s="91">
        <f t="shared" ref="U29:U31" si="26">SUM(I29:O29)</f>
        <v>0</v>
      </c>
      <c r="V29" s="205">
        <f t="shared" si="24"/>
        <v>0</v>
      </c>
      <c r="W29" s="92">
        <f t="shared" si="25"/>
        <v>0</v>
      </c>
      <c r="X29" s="173"/>
      <c r="Y29" s="122">
        <v>0.8</v>
      </c>
      <c r="Z29" s="125">
        <f>+W29*Y29</f>
        <v>0</v>
      </c>
      <c r="AB29" s="284"/>
      <c r="AC29" s="122">
        <v>0.8</v>
      </c>
      <c r="AD29" s="125">
        <f>+AB29*AC29</f>
        <v>0</v>
      </c>
    </row>
    <row r="30" spans="1:30" s="12" customFormat="1" ht="12" x14ac:dyDescent="0.2">
      <c r="A30" s="241"/>
      <c r="B30" s="330"/>
      <c r="C30" s="313"/>
      <c r="D30" s="216"/>
      <c r="E30" s="216"/>
      <c r="F30" s="216"/>
      <c r="G30" s="217"/>
      <c r="H30" s="218"/>
      <c r="I30" s="208"/>
      <c r="J30" s="209"/>
      <c r="K30" s="209"/>
      <c r="L30" s="209"/>
      <c r="M30" s="209"/>
      <c r="N30" s="159"/>
      <c r="O30" s="207"/>
      <c r="P30" s="208"/>
      <c r="Q30" s="209"/>
      <c r="R30" s="209"/>
      <c r="S30" s="209"/>
      <c r="T30" s="209"/>
      <c r="U30" s="91">
        <f t="shared" si="26"/>
        <v>0</v>
      </c>
      <c r="V30" s="205">
        <f t="shared" si="24"/>
        <v>0</v>
      </c>
      <c r="W30" s="92">
        <f t="shared" si="25"/>
        <v>0</v>
      </c>
      <c r="X30" s="173"/>
      <c r="Y30" s="122">
        <v>0.8</v>
      </c>
      <c r="Z30" s="125">
        <f>+W30*Y30</f>
        <v>0</v>
      </c>
      <c r="AB30" s="284"/>
      <c r="AC30" s="122">
        <v>0.8</v>
      </c>
      <c r="AD30" s="125">
        <f>+AB30*AC30</f>
        <v>0</v>
      </c>
    </row>
    <row r="31" spans="1:30" s="12" customFormat="1" ht="12" x14ac:dyDescent="0.2">
      <c r="A31" s="241"/>
      <c r="B31" s="330"/>
      <c r="C31" s="314"/>
      <c r="D31" s="219"/>
      <c r="E31" s="219"/>
      <c r="F31" s="219"/>
      <c r="G31" s="220"/>
      <c r="H31" s="221"/>
      <c r="I31" s="211"/>
      <c r="J31" s="212"/>
      <c r="K31" s="212"/>
      <c r="L31" s="212"/>
      <c r="M31" s="212"/>
      <c r="N31" s="160"/>
      <c r="O31" s="210"/>
      <c r="P31" s="211"/>
      <c r="Q31" s="212"/>
      <c r="R31" s="212"/>
      <c r="S31" s="212"/>
      <c r="T31" s="212"/>
      <c r="U31" s="91">
        <f t="shared" si="26"/>
        <v>0</v>
      </c>
      <c r="V31" s="206">
        <f t="shared" si="24"/>
        <v>0</v>
      </c>
      <c r="W31" s="94">
        <f t="shared" si="25"/>
        <v>0</v>
      </c>
      <c r="X31" s="173"/>
      <c r="Y31" s="123">
        <v>0.8</v>
      </c>
      <c r="Z31" s="124">
        <f>+W31*Y31</f>
        <v>0</v>
      </c>
      <c r="AB31" s="285"/>
      <c r="AC31" s="123">
        <v>0.8</v>
      </c>
      <c r="AD31" s="125">
        <f>+AB31*AC31</f>
        <v>0</v>
      </c>
    </row>
    <row r="32" spans="1:30" s="12" customFormat="1" ht="12" x14ac:dyDescent="0.2">
      <c r="A32" s="241">
        <v>1</v>
      </c>
      <c r="B32" s="183"/>
      <c r="C32" s="64"/>
      <c r="D32" s="184"/>
      <c r="E32" s="184"/>
      <c r="F32" s="184"/>
      <c r="G32" s="184"/>
      <c r="H32" s="185" t="s">
        <v>100</v>
      </c>
      <c r="I32" s="88">
        <f t="shared" ref="I32:W32" si="27">SUM(I28:I31)</f>
        <v>0</v>
      </c>
      <c r="J32" s="89">
        <f t="shared" si="27"/>
        <v>0</v>
      </c>
      <c r="K32" s="89">
        <f t="shared" si="27"/>
        <v>0</v>
      </c>
      <c r="L32" s="89">
        <f t="shared" si="27"/>
        <v>0</v>
      </c>
      <c r="M32" s="89">
        <f t="shared" si="27"/>
        <v>0</v>
      </c>
      <c r="N32" s="161">
        <f t="shared" si="27"/>
        <v>0</v>
      </c>
      <c r="O32" s="163">
        <f t="shared" si="27"/>
        <v>0</v>
      </c>
      <c r="P32" s="88">
        <f t="shared" si="27"/>
        <v>0</v>
      </c>
      <c r="Q32" s="89">
        <f t="shared" si="27"/>
        <v>0</v>
      </c>
      <c r="R32" s="89">
        <f t="shared" si="27"/>
        <v>0</v>
      </c>
      <c r="S32" s="89">
        <f t="shared" si="27"/>
        <v>0</v>
      </c>
      <c r="T32" s="89">
        <f t="shared" si="27"/>
        <v>0</v>
      </c>
      <c r="U32" s="59">
        <f t="shared" si="27"/>
        <v>0</v>
      </c>
      <c r="V32" s="60">
        <f t="shared" si="27"/>
        <v>0</v>
      </c>
      <c r="W32" s="56">
        <f t="shared" si="27"/>
        <v>0</v>
      </c>
      <c r="X32" s="173"/>
      <c r="Y32" s="269"/>
      <c r="Z32" s="274">
        <f>SUM(Z28:Z31)</f>
        <v>0</v>
      </c>
      <c r="AB32" s="56">
        <f>SUM(AB28:AB31)</f>
        <v>0</v>
      </c>
      <c r="AC32" s="121"/>
      <c r="AD32" s="56">
        <f>SUM(AD28:AD31)</f>
        <v>0</v>
      </c>
    </row>
    <row r="33" spans="1:30" s="12" customFormat="1" ht="12" x14ac:dyDescent="0.2">
      <c r="A33" s="121"/>
      <c r="B33" s="186"/>
      <c r="C33" s="148"/>
      <c r="D33" s="148"/>
      <c r="E33" s="148"/>
      <c r="F33" s="148"/>
      <c r="G33" s="148"/>
      <c r="H33" s="148"/>
      <c r="I33" s="148"/>
      <c r="J33" s="148"/>
      <c r="K33" s="148"/>
      <c r="L33" s="148"/>
      <c r="M33" s="148"/>
      <c r="N33" s="148"/>
      <c r="O33" s="148"/>
      <c r="P33" s="148"/>
      <c r="Q33" s="148"/>
      <c r="R33" s="148"/>
      <c r="S33" s="148"/>
      <c r="T33" s="148"/>
      <c r="U33" s="148"/>
      <c r="V33" s="148"/>
      <c r="W33" s="148"/>
      <c r="X33" s="187"/>
      <c r="Y33" s="154"/>
      <c r="Z33" s="275"/>
    </row>
    <row r="34" spans="1:30" s="12" customFormat="1" ht="12" x14ac:dyDescent="0.2">
      <c r="A34" s="241">
        <v>1</v>
      </c>
      <c r="B34" s="329" t="s">
        <v>121</v>
      </c>
      <c r="C34" s="315" t="s">
        <v>103</v>
      </c>
      <c r="D34" s="316"/>
      <c r="E34" s="316"/>
      <c r="F34" s="316"/>
      <c r="G34" s="316"/>
      <c r="H34" s="317"/>
      <c r="I34" s="307" t="s">
        <v>129</v>
      </c>
      <c r="J34" s="308"/>
      <c r="K34" s="308"/>
      <c r="L34" s="308"/>
      <c r="M34" s="308"/>
      <c r="N34" s="308"/>
      <c r="O34" s="309"/>
      <c r="P34" s="307"/>
      <c r="Q34" s="308"/>
      <c r="R34" s="308"/>
      <c r="S34" s="308"/>
      <c r="T34" s="309"/>
      <c r="U34" s="310"/>
      <c r="V34" s="311"/>
      <c r="W34" s="312"/>
      <c r="X34" s="173"/>
      <c r="Y34" s="270"/>
      <c r="Z34" s="271"/>
      <c r="AA34" s="95"/>
      <c r="AC34" s="121"/>
    </row>
    <row r="35" spans="1:30" s="12" customFormat="1" ht="12" x14ac:dyDescent="0.2">
      <c r="A35" s="241">
        <v>1</v>
      </c>
      <c r="B35" s="330"/>
      <c r="C35" s="313" t="str">
        <f>IF(SUM(SUM(I35:O38)+SUM(V35:V38))&lt;&gt;SUM(P35:T38),"Totaal van de kostensoorten is ongelijk aan het totaal van de Uitgavenplanning!","")</f>
        <v/>
      </c>
      <c r="D35" s="216"/>
      <c r="E35" s="216"/>
      <c r="F35" s="216"/>
      <c r="G35" s="217"/>
      <c r="H35" s="218"/>
      <c r="I35" s="208"/>
      <c r="J35" s="209"/>
      <c r="K35" s="209"/>
      <c r="L35" s="209"/>
      <c r="M35" s="209"/>
      <c r="N35" s="159"/>
      <c r="O35" s="207"/>
      <c r="P35" s="208"/>
      <c r="Q35" s="209"/>
      <c r="R35" s="209"/>
      <c r="S35" s="209"/>
      <c r="T35" s="209"/>
      <c r="U35" s="91">
        <f t="shared" ref="U35" si="28">SUM(I35:O35)</f>
        <v>0</v>
      </c>
      <c r="V35" s="205">
        <f t="shared" ref="V35:V38" si="29">(U35/100)*21</f>
        <v>0</v>
      </c>
      <c r="W35" s="92">
        <f t="shared" ref="W35:W38" si="30">SUM(U35:V35)</f>
        <v>0</v>
      </c>
      <c r="X35" s="173"/>
      <c r="Y35" s="122">
        <v>0.8</v>
      </c>
      <c r="Z35" s="125">
        <f>+W35*Y35</f>
        <v>0</v>
      </c>
      <c r="AB35" s="284"/>
      <c r="AC35" s="122">
        <v>0.8</v>
      </c>
      <c r="AD35" s="125">
        <f>+AB35*AC35</f>
        <v>0</v>
      </c>
    </row>
    <row r="36" spans="1:30" s="12" customFormat="1" ht="12" x14ac:dyDescent="0.2">
      <c r="A36" s="241"/>
      <c r="B36" s="330"/>
      <c r="C36" s="313"/>
      <c r="D36" s="216"/>
      <c r="E36" s="216"/>
      <c r="F36" s="216"/>
      <c r="G36" s="217"/>
      <c r="H36" s="218"/>
      <c r="I36" s="208"/>
      <c r="J36" s="209"/>
      <c r="K36" s="209"/>
      <c r="L36" s="209"/>
      <c r="M36" s="209"/>
      <c r="N36" s="159"/>
      <c r="O36" s="207"/>
      <c r="P36" s="208"/>
      <c r="Q36" s="209"/>
      <c r="R36" s="209"/>
      <c r="S36" s="209"/>
      <c r="T36" s="209"/>
      <c r="U36" s="91">
        <f t="shared" ref="U36:U38" si="31">SUM(I36:O36)</f>
        <v>0</v>
      </c>
      <c r="V36" s="205">
        <f t="shared" si="29"/>
        <v>0</v>
      </c>
      <c r="W36" s="92">
        <f t="shared" si="30"/>
        <v>0</v>
      </c>
      <c r="X36" s="173"/>
      <c r="Y36" s="122">
        <v>0.8</v>
      </c>
      <c r="Z36" s="125">
        <f>+W36*Y36</f>
        <v>0</v>
      </c>
      <c r="AB36" s="284"/>
      <c r="AC36" s="122">
        <v>0.8</v>
      </c>
      <c r="AD36" s="125">
        <f>+AB36*AC36</f>
        <v>0</v>
      </c>
    </row>
    <row r="37" spans="1:30" s="12" customFormat="1" ht="12" x14ac:dyDescent="0.2">
      <c r="A37" s="241"/>
      <c r="B37" s="330"/>
      <c r="C37" s="313"/>
      <c r="D37" s="216"/>
      <c r="E37" s="216"/>
      <c r="F37" s="216"/>
      <c r="G37" s="217"/>
      <c r="H37" s="218"/>
      <c r="I37" s="208"/>
      <c r="J37" s="209"/>
      <c r="K37" s="209"/>
      <c r="L37" s="209"/>
      <c r="M37" s="209"/>
      <c r="N37" s="159"/>
      <c r="O37" s="207"/>
      <c r="P37" s="208"/>
      <c r="Q37" s="209"/>
      <c r="R37" s="209"/>
      <c r="S37" s="209"/>
      <c r="T37" s="209"/>
      <c r="U37" s="91">
        <f t="shared" si="31"/>
        <v>0</v>
      </c>
      <c r="V37" s="205">
        <f t="shared" si="29"/>
        <v>0</v>
      </c>
      <c r="W37" s="92">
        <f t="shared" si="30"/>
        <v>0</v>
      </c>
      <c r="X37" s="173"/>
      <c r="Y37" s="122">
        <v>0.8</v>
      </c>
      <c r="Z37" s="125">
        <f>+W37*Y37</f>
        <v>0</v>
      </c>
      <c r="AB37" s="284"/>
      <c r="AC37" s="122">
        <v>0.8</v>
      </c>
      <c r="AD37" s="125">
        <f>+AB37*AC37</f>
        <v>0</v>
      </c>
    </row>
    <row r="38" spans="1:30" s="12" customFormat="1" ht="12" x14ac:dyDescent="0.2">
      <c r="A38" s="241"/>
      <c r="B38" s="330"/>
      <c r="C38" s="314"/>
      <c r="D38" s="219"/>
      <c r="E38" s="219"/>
      <c r="F38" s="219"/>
      <c r="G38" s="220"/>
      <c r="H38" s="221"/>
      <c r="I38" s="211"/>
      <c r="J38" s="212"/>
      <c r="K38" s="212"/>
      <c r="L38" s="212"/>
      <c r="M38" s="212"/>
      <c r="N38" s="160"/>
      <c r="O38" s="210"/>
      <c r="P38" s="211"/>
      <c r="Q38" s="212"/>
      <c r="R38" s="212"/>
      <c r="S38" s="212"/>
      <c r="T38" s="212"/>
      <c r="U38" s="91">
        <f t="shared" si="31"/>
        <v>0</v>
      </c>
      <c r="V38" s="206">
        <f t="shared" si="29"/>
        <v>0</v>
      </c>
      <c r="W38" s="94">
        <f t="shared" si="30"/>
        <v>0</v>
      </c>
      <c r="X38" s="173"/>
      <c r="Y38" s="123">
        <v>0.8</v>
      </c>
      <c r="Z38" s="124">
        <f>+W38*Y38</f>
        <v>0</v>
      </c>
      <c r="AB38" s="285"/>
      <c r="AC38" s="123">
        <v>0.8</v>
      </c>
      <c r="AD38" s="125">
        <f>+AB38*AC38</f>
        <v>0</v>
      </c>
    </row>
    <row r="39" spans="1:30" s="12" customFormat="1" ht="12" x14ac:dyDescent="0.2">
      <c r="A39" s="241">
        <v>1</v>
      </c>
      <c r="B39" s="330"/>
      <c r="C39" s="315" t="s">
        <v>104</v>
      </c>
      <c r="D39" s="316"/>
      <c r="E39" s="316"/>
      <c r="F39" s="316"/>
      <c r="G39" s="316"/>
      <c r="H39" s="317"/>
      <c r="I39" s="307" t="s">
        <v>129</v>
      </c>
      <c r="J39" s="308"/>
      <c r="K39" s="308"/>
      <c r="L39" s="308"/>
      <c r="M39" s="308"/>
      <c r="N39" s="308"/>
      <c r="O39" s="309"/>
      <c r="P39" s="307"/>
      <c r="Q39" s="308"/>
      <c r="R39" s="308"/>
      <c r="S39" s="308"/>
      <c r="T39" s="309"/>
      <c r="U39" s="310"/>
      <c r="V39" s="311"/>
      <c r="W39" s="312"/>
      <c r="X39" s="173"/>
      <c r="Y39" s="272"/>
      <c r="Z39" s="273"/>
      <c r="AC39" s="121"/>
    </row>
    <row r="40" spans="1:30" s="12" customFormat="1" ht="12" x14ac:dyDescent="0.2">
      <c r="A40" s="241">
        <v>1</v>
      </c>
      <c r="B40" s="330"/>
      <c r="C40" s="313" t="str">
        <f>IF(SUM(SUM(I40:O43)+SUM(V40:V43))&lt;&gt;SUM(P40:T43),"Totaal van de kostensoorten is ongelijk aan het totaal van de Uitgavenplanning!","")</f>
        <v/>
      </c>
      <c r="D40" s="216"/>
      <c r="E40" s="216"/>
      <c r="F40" s="216"/>
      <c r="G40" s="217"/>
      <c r="H40" s="218"/>
      <c r="I40" s="90"/>
      <c r="J40" s="209"/>
      <c r="K40" s="90"/>
      <c r="L40" s="209"/>
      <c r="M40" s="209"/>
      <c r="N40" s="209"/>
      <c r="O40" s="207"/>
      <c r="P40" s="208"/>
      <c r="Q40" s="209"/>
      <c r="R40" s="209"/>
      <c r="S40" s="209"/>
      <c r="T40" s="209"/>
      <c r="U40" s="91">
        <f t="shared" ref="U40" si="32">SUM(I40:O40)</f>
        <v>0</v>
      </c>
      <c r="V40" s="205">
        <f t="shared" ref="V40:V43" si="33">(U40/100)*21</f>
        <v>0</v>
      </c>
      <c r="W40" s="92">
        <f t="shared" ref="W40:W43" si="34">SUM(U40:V40)</f>
        <v>0</v>
      </c>
      <c r="X40" s="173"/>
      <c r="Y40" s="122">
        <v>0.8</v>
      </c>
      <c r="Z40" s="125">
        <f>+W40*Y40</f>
        <v>0</v>
      </c>
      <c r="AB40" s="284"/>
      <c r="AC40" s="122">
        <v>0.8</v>
      </c>
      <c r="AD40" s="125">
        <f>+AB40*AC40</f>
        <v>0</v>
      </c>
    </row>
    <row r="41" spans="1:30" s="12" customFormat="1" ht="12" x14ac:dyDescent="0.2">
      <c r="A41" s="241"/>
      <c r="B41" s="330"/>
      <c r="C41" s="313"/>
      <c r="D41" s="216"/>
      <c r="E41" s="216"/>
      <c r="F41" s="216"/>
      <c r="G41" s="217"/>
      <c r="H41" s="218"/>
      <c r="I41" s="90"/>
      <c r="J41" s="209"/>
      <c r="K41" s="90"/>
      <c r="L41" s="209"/>
      <c r="M41" s="209"/>
      <c r="N41" s="209"/>
      <c r="O41" s="207"/>
      <c r="P41" s="208"/>
      <c r="Q41" s="209"/>
      <c r="R41" s="209"/>
      <c r="S41" s="209"/>
      <c r="T41" s="209"/>
      <c r="U41" s="91">
        <f t="shared" ref="U41:U43" si="35">SUM(I41:O41)</f>
        <v>0</v>
      </c>
      <c r="V41" s="205">
        <f t="shared" si="33"/>
        <v>0</v>
      </c>
      <c r="W41" s="92">
        <f t="shared" si="34"/>
        <v>0</v>
      </c>
      <c r="X41" s="173"/>
      <c r="Y41" s="122">
        <v>0.8</v>
      </c>
      <c r="Z41" s="125">
        <f>+W41*Y41</f>
        <v>0</v>
      </c>
      <c r="AB41" s="284"/>
      <c r="AC41" s="122">
        <v>0.8</v>
      </c>
      <c r="AD41" s="125">
        <f>+AB41*AC41</f>
        <v>0</v>
      </c>
    </row>
    <row r="42" spans="1:30" s="12" customFormat="1" ht="12" x14ac:dyDescent="0.2">
      <c r="A42" s="241"/>
      <c r="B42" s="330"/>
      <c r="C42" s="313"/>
      <c r="D42" s="216"/>
      <c r="E42" s="216"/>
      <c r="F42" s="216"/>
      <c r="G42" s="217"/>
      <c r="H42" s="218"/>
      <c r="I42" s="90"/>
      <c r="J42" s="209"/>
      <c r="K42" s="90"/>
      <c r="L42" s="209"/>
      <c r="M42" s="209"/>
      <c r="N42" s="209"/>
      <c r="O42" s="207"/>
      <c r="P42" s="208"/>
      <c r="Q42" s="209"/>
      <c r="R42" s="209"/>
      <c r="S42" s="209"/>
      <c r="T42" s="209"/>
      <c r="U42" s="91">
        <f t="shared" si="35"/>
        <v>0</v>
      </c>
      <c r="V42" s="205">
        <f t="shared" si="33"/>
        <v>0</v>
      </c>
      <c r="W42" s="92">
        <f t="shared" si="34"/>
        <v>0</v>
      </c>
      <c r="X42" s="173"/>
      <c r="Y42" s="122">
        <v>0.8</v>
      </c>
      <c r="Z42" s="125">
        <f>+W42*Y42</f>
        <v>0</v>
      </c>
      <c r="AB42" s="284"/>
      <c r="AC42" s="122">
        <v>0.8</v>
      </c>
      <c r="AD42" s="125">
        <f>+AB42*AC42</f>
        <v>0</v>
      </c>
    </row>
    <row r="43" spans="1:30" s="12" customFormat="1" ht="12" x14ac:dyDescent="0.2">
      <c r="A43" s="241"/>
      <c r="B43" s="330"/>
      <c r="C43" s="314"/>
      <c r="D43" s="219"/>
      <c r="E43" s="219"/>
      <c r="F43" s="219"/>
      <c r="G43" s="220"/>
      <c r="H43" s="221"/>
      <c r="I43" s="93"/>
      <c r="J43" s="212"/>
      <c r="K43" s="93"/>
      <c r="L43" s="212"/>
      <c r="M43" s="209"/>
      <c r="N43" s="209"/>
      <c r="O43" s="210"/>
      <c r="P43" s="211"/>
      <c r="Q43" s="212"/>
      <c r="R43" s="212"/>
      <c r="S43" s="212"/>
      <c r="T43" s="212"/>
      <c r="U43" s="91">
        <f t="shared" si="35"/>
        <v>0</v>
      </c>
      <c r="V43" s="206">
        <f t="shared" si="33"/>
        <v>0</v>
      </c>
      <c r="W43" s="94">
        <f t="shared" si="34"/>
        <v>0</v>
      </c>
      <c r="X43" s="173"/>
      <c r="Y43" s="123">
        <v>0.8</v>
      </c>
      <c r="Z43" s="124">
        <f>+W43*Y43</f>
        <v>0</v>
      </c>
      <c r="AB43" s="285"/>
      <c r="AC43" s="123">
        <v>0.8</v>
      </c>
      <c r="AD43" s="125">
        <f>+AB43*AC43</f>
        <v>0</v>
      </c>
    </row>
    <row r="44" spans="1:30" s="12" customFormat="1" ht="12" x14ac:dyDescent="0.2">
      <c r="A44" s="241">
        <v>1</v>
      </c>
      <c r="B44" s="330"/>
      <c r="C44" s="315" t="s">
        <v>105</v>
      </c>
      <c r="D44" s="316"/>
      <c r="E44" s="316"/>
      <c r="F44" s="316"/>
      <c r="G44" s="316"/>
      <c r="H44" s="317"/>
      <c r="I44" s="307" t="s">
        <v>129</v>
      </c>
      <c r="J44" s="308"/>
      <c r="K44" s="308"/>
      <c r="L44" s="308"/>
      <c r="M44" s="308"/>
      <c r="N44" s="308"/>
      <c r="O44" s="309"/>
      <c r="P44" s="307"/>
      <c r="Q44" s="308"/>
      <c r="R44" s="308"/>
      <c r="S44" s="308"/>
      <c r="T44" s="309"/>
      <c r="U44" s="310"/>
      <c r="V44" s="311"/>
      <c r="W44" s="312"/>
      <c r="X44" s="173"/>
      <c r="Y44" s="272"/>
      <c r="Z44" s="273"/>
      <c r="AC44" s="121"/>
    </row>
    <row r="45" spans="1:30" s="12" customFormat="1" ht="12" x14ac:dyDescent="0.2">
      <c r="A45" s="241">
        <v>1</v>
      </c>
      <c r="B45" s="330"/>
      <c r="C45" s="313" t="str">
        <f>IF(SUM(SUM(I45:O48)+SUM(V45:V48))&lt;&gt;SUM(P45:T48),"Totaal van de kostensoorten is ongelijk aan het totaal van de Uitgavenplanning!","")</f>
        <v/>
      </c>
      <c r="D45" s="216"/>
      <c r="E45" s="216"/>
      <c r="F45" s="216"/>
      <c r="G45" s="217"/>
      <c r="H45" s="218"/>
      <c r="I45" s="90"/>
      <c r="J45" s="209"/>
      <c r="K45" s="90"/>
      <c r="L45" s="209"/>
      <c r="M45" s="209"/>
      <c r="N45" s="90"/>
      <c r="O45" s="207"/>
      <c r="P45" s="208"/>
      <c r="Q45" s="209"/>
      <c r="R45" s="209"/>
      <c r="S45" s="209"/>
      <c r="T45" s="209"/>
      <c r="U45" s="91">
        <f t="shared" ref="U45" si="36">SUM(I45:O45)</f>
        <v>0</v>
      </c>
      <c r="V45" s="205">
        <f t="shared" ref="V45:V48" si="37">(U45/100)*21</f>
        <v>0</v>
      </c>
      <c r="W45" s="92">
        <f t="shared" ref="W45:W48" si="38">SUM(U45:V45)</f>
        <v>0</v>
      </c>
      <c r="X45" s="173"/>
      <c r="Y45" s="122">
        <v>0.8</v>
      </c>
      <c r="Z45" s="125">
        <f>+W45*Y45</f>
        <v>0</v>
      </c>
      <c r="AB45" s="284"/>
      <c r="AC45" s="122">
        <v>0.8</v>
      </c>
      <c r="AD45" s="125">
        <f>+AB45*AC45</f>
        <v>0</v>
      </c>
    </row>
    <row r="46" spans="1:30" s="12" customFormat="1" ht="12" x14ac:dyDescent="0.2">
      <c r="A46" s="241"/>
      <c r="B46" s="330"/>
      <c r="C46" s="313"/>
      <c r="D46" s="216"/>
      <c r="E46" s="216"/>
      <c r="F46" s="216"/>
      <c r="G46" s="217"/>
      <c r="H46" s="218"/>
      <c r="I46" s="90"/>
      <c r="J46" s="209"/>
      <c r="K46" s="90"/>
      <c r="L46" s="209"/>
      <c r="M46" s="209"/>
      <c r="N46" s="90"/>
      <c r="O46" s="207"/>
      <c r="P46" s="208"/>
      <c r="Q46" s="209"/>
      <c r="R46" s="209"/>
      <c r="S46" s="209"/>
      <c r="T46" s="209"/>
      <c r="U46" s="91">
        <f t="shared" ref="U46:U48" si="39">SUM(I46:O46)</f>
        <v>0</v>
      </c>
      <c r="V46" s="205">
        <f t="shared" si="37"/>
        <v>0</v>
      </c>
      <c r="W46" s="92">
        <f t="shared" si="38"/>
        <v>0</v>
      </c>
      <c r="X46" s="173"/>
      <c r="Y46" s="122">
        <v>0.8</v>
      </c>
      <c r="Z46" s="125">
        <f>+W46*Y46</f>
        <v>0</v>
      </c>
      <c r="AB46" s="284"/>
      <c r="AC46" s="122">
        <v>0.8</v>
      </c>
      <c r="AD46" s="125">
        <f>+AB46*AC46</f>
        <v>0</v>
      </c>
    </row>
    <row r="47" spans="1:30" s="12" customFormat="1" ht="12" x14ac:dyDescent="0.2">
      <c r="A47" s="241"/>
      <c r="B47" s="330"/>
      <c r="C47" s="313"/>
      <c r="D47" s="216"/>
      <c r="E47" s="216"/>
      <c r="F47" s="216"/>
      <c r="G47" s="217"/>
      <c r="H47" s="218"/>
      <c r="I47" s="90"/>
      <c r="J47" s="209"/>
      <c r="K47" s="90"/>
      <c r="L47" s="209"/>
      <c r="M47" s="209"/>
      <c r="N47" s="90"/>
      <c r="O47" s="207"/>
      <c r="P47" s="208"/>
      <c r="Q47" s="209"/>
      <c r="R47" s="209"/>
      <c r="S47" s="209"/>
      <c r="T47" s="209"/>
      <c r="U47" s="91">
        <f t="shared" si="39"/>
        <v>0</v>
      </c>
      <c r="V47" s="205">
        <f t="shared" si="37"/>
        <v>0</v>
      </c>
      <c r="W47" s="92">
        <f t="shared" si="38"/>
        <v>0</v>
      </c>
      <c r="X47" s="173"/>
      <c r="Y47" s="122">
        <v>0.8</v>
      </c>
      <c r="Z47" s="125">
        <f>+W47*Y47</f>
        <v>0</v>
      </c>
      <c r="AB47" s="284"/>
      <c r="AC47" s="122">
        <v>0.8</v>
      </c>
      <c r="AD47" s="125">
        <f>+AB47*AC47</f>
        <v>0</v>
      </c>
    </row>
    <row r="48" spans="1:30" s="12" customFormat="1" ht="12" x14ac:dyDescent="0.2">
      <c r="A48" s="241"/>
      <c r="B48" s="330"/>
      <c r="C48" s="314"/>
      <c r="D48" s="219"/>
      <c r="E48" s="219"/>
      <c r="F48" s="219"/>
      <c r="G48" s="220"/>
      <c r="H48" s="221"/>
      <c r="I48" s="93"/>
      <c r="J48" s="212"/>
      <c r="K48" s="93"/>
      <c r="L48" s="212"/>
      <c r="M48" s="209"/>
      <c r="N48" s="93"/>
      <c r="O48" s="210"/>
      <c r="P48" s="211"/>
      <c r="Q48" s="212"/>
      <c r="R48" s="212"/>
      <c r="S48" s="212"/>
      <c r="T48" s="212"/>
      <c r="U48" s="91">
        <f t="shared" si="39"/>
        <v>0</v>
      </c>
      <c r="V48" s="206">
        <f t="shared" si="37"/>
        <v>0</v>
      </c>
      <c r="W48" s="94">
        <f t="shared" si="38"/>
        <v>0</v>
      </c>
      <c r="X48" s="173"/>
      <c r="Y48" s="123">
        <v>0.8</v>
      </c>
      <c r="Z48" s="124">
        <f>+W48*Y48</f>
        <v>0</v>
      </c>
      <c r="AB48" s="285"/>
      <c r="AC48" s="123">
        <v>0.8</v>
      </c>
      <c r="AD48" s="125">
        <f>+AB48*AC48</f>
        <v>0</v>
      </c>
    </row>
    <row r="49" spans="1:30" s="12" customFormat="1" ht="12" x14ac:dyDescent="0.2">
      <c r="A49" s="241">
        <v>1</v>
      </c>
      <c r="B49" s="330"/>
      <c r="C49" s="315" t="s">
        <v>106</v>
      </c>
      <c r="D49" s="316"/>
      <c r="E49" s="316"/>
      <c r="F49" s="316"/>
      <c r="G49" s="316"/>
      <c r="H49" s="317"/>
      <c r="I49" s="307" t="s">
        <v>129</v>
      </c>
      <c r="J49" s="308"/>
      <c r="K49" s="308"/>
      <c r="L49" s="308"/>
      <c r="M49" s="308"/>
      <c r="N49" s="308"/>
      <c r="O49" s="309"/>
      <c r="P49" s="307"/>
      <c r="Q49" s="308"/>
      <c r="R49" s="308"/>
      <c r="S49" s="308"/>
      <c r="T49" s="309"/>
      <c r="U49" s="310"/>
      <c r="V49" s="311"/>
      <c r="W49" s="312"/>
      <c r="X49" s="173"/>
      <c r="Y49" s="272"/>
      <c r="Z49" s="273"/>
      <c r="AC49" s="121"/>
    </row>
    <row r="50" spans="1:30" s="12" customFormat="1" ht="12" x14ac:dyDescent="0.2">
      <c r="A50" s="241">
        <v>1</v>
      </c>
      <c r="B50" s="330"/>
      <c r="C50" s="313" t="str">
        <f>IF(SUM(SUM(I50:O53)+SUM(V50:V53))&lt;&gt;SUM(P50:T53),"Totaal van de kostensoorten is ongelijk aan het totaal van de Uitgavenplanning!","")</f>
        <v/>
      </c>
      <c r="D50" s="216"/>
      <c r="E50" s="216"/>
      <c r="F50" s="216"/>
      <c r="G50" s="217"/>
      <c r="H50" s="218"/>
      <c r="I50" s="208"/>
      <c r="J50" s="209"/>
      <c r="K50" s="209"/>
      <c r="L50" s="209"/>
      <c r="M50" s="209"/>
      <c r="N50" s="90"/>
      <c r="O50" s="207"/>
      <c r="P50" s="208"/>
      <c r="Q50" s="209"/>
      <c r="R50" s="209"/>
      <c r="S50" s="209"/>
      <c r="T50" s="209"/>
      <c r="U50" s="91">
        <f t="shared" ref="U50" si="40">SUM(I50:O50)</f>
        <v>0</v>
      </c>
      <c r="V50" s="205">
        <f t="shared" ref="V50:V53" si="41">(U50/100)*21</f>
        <v>0</v>
      </c>
      <c r="W50" s="92">
        <f t="shared" ref="W50:W53" si="42">SUM(U50:V50)</f>
        <v>0</v>
      </c>
      <c r="X50" s="173"/>
      <c r="Y50" s="122">
        <v>0.8</v>
      </c>
      <c r="Z50" s="125">
        <f>+W50*Y50</f>
        <v>0</v>
      </c>
      <c r="AB50" s="284"/>
      <c r="AC50" s="122">
        <v>0.8</v>
      </c>
      <c r="AD50" s="125">
        <f>+AB50*AC50</f>
        <v>0</v>
      </c>
    </row>
    <row r="51" spans="1:30" s="12" customFormat="1" ht="12" x14ac:dyDescent="0.2">
      <c r="A51" s="241"/>
      <c r="B51" s="330"/>
      <c r="C51" s="313"/>
      <c r="D51" s="216"/>
      <c r="E51" s="216"/>
      <c r="F51" s="216"/>
      <c r="G51" s="217"/>
      <c r="H51" s="218"/>
      <c r="I51" s="208"/>
      <c r="J51" s="209"/>
      <c r="K51" s="209"/>
      <c r="L51" s="209"/>
      <c r="M51" s="209"/>
      <c r="N51" s="90"/>
      <c r="O51" s="207"/>
      <c r="P51" s="208"/>
      <c r="Q51" s="209"/>
      <c r="R51" s="209"/>
      <c r="S51" s="209"/>
      <c r="T51" s="209"/>
      <c r="U51" s="91">
        <f t="shared" ref="U51:U53" si="43">SUM(I51:O51)</f>
        <v>0</v>
      </c>
      <c r="V51" s="205">
        <f t="shared" si="41"/>
        <v>0</v>
      </c>
      <c r="W51" s="92">
        <f t="shared" si="42"/>
        <v>0</v>
      </c>
      <c r="X51" s="173"/>
      <c r="Y51" s="122">
        <v>0.8</v>
      </c>
      <c r="Z51" s="125">
        <f>+W51*Y51</f>
        <v>0</v>
      </c>
      <c r="AB51" s="284"/>
      <c r="AC51" s="122">
        <v>0.8</v>
      </c>
      <c r="AD51" s="125">
        <f>+AB51*AC51</f>
        <v>0</v>
      </c>
    </row>
    <row r="52" spans="1:30" s="12" customFormat="1" ht="12" x14ac:dyDescent="0.2">
      <c r="A52" s="241"/>
      <c r="B52" s="330"/>
      <c r="C52" s="313"/>
      <c r="D52" s="216"/>
      <c r="E52" s="216"/>
      <c r="F52" s="216"/>
      <c r="G52" s="217"/>
      <c r="H52" s="218"/>
      <c r="I52" s="208"/>
      <c r="J52" s="209"/>
      <c r="K52" s="209"/>
      <c r="L52" s="209"/>
      <c r="M52" s="209"/>
      <c r="N52" s="90"/>
      <c r="O52" s="207"/>
      <c r="P52" s="208"/>
      <c r="Q52" s="209"/>
      <c r="R52" s="209"/>
      <c r="S52" s="209"/>
      <c r="T52" s="209"/>
      <c r="U52" s="91">
        <f t="shared" si="43"/>
        <v>0</v>
      </c>
      <c r="V52" s="205">
        <f t="shared" si="41"/>
        <v>0</v>
      </c>
      <c r="W52" s="92">
        <f t="shared" si="42"/>
        <v>0</v>
      </c>
      <c r="X52" s="173"/>
      <c r="Y52" s="122">
        <v>0.8</v>
      </c>
      <c r="Z52" s="125">
        <f>+W52*Y52</f>
        <v>0</v>
      </c>
      <c r="AB52" s="284"/>
      <c r="AC52" s="122">
        <v>0.8</v>
      </c>
      <c r="AD52" s="125">
        <f>+AB52*AC52</f>
        <v>0</v>
      </c>
    </row>
    <row r="53" spans="1:30" s="12" customFormat="1" ht="12" x14ac:dyDescent="0.2">
      <c r="A53" s="241"/>
      <c r="B53" s="330"/>
      <c r="C53" s="314"/>
      <c r="D53" s="219"/>
      <c r="E53" s="219"/>
      <c r="F53" s="219"/>
      <c r="G53" s="220"/>
      <c r="H53" s="221"/>
      <c r="I53" s="211"/>
      <c r="J53" s="212"/>
      <c r="K53" s="212"/>
      <c r="L53" s="209"/>
      <c r="M53" s="212"/>
      <c r="N53" s="93"/>
      <c r="O53" s="213"/>
      <c r="P53" s="214"/>
      <c r="Q53" s="215"/>
      <c r="R53" s="215"/>
      <c r="S53" s="215"/>
      <c r="T53" s="215"/>
      <c r="U53" s="91">
        <f t="shared" si="43"/>
        <v>0</v>
      </c>
      <c r="V53" s="206">
        <f t="shared" si="41"/>
        <v>0</v>
      </c>
      <c r="W53" s="94">
        <f t="shared" si="42"/>
        <v>0</v>
      </c>
      <c r="X53" s="173"/>
      <c r="Y53" s="123">
        <v>0.8</v>
      </c>
      <c r="Z53" s="124">
        <f>+W53*Y53</f>
        <v>0</v>
      </c>
      <c r="AB53" s="285"/>
      <c r="AC53" s="123">
        <v>0.8</v>
      </c>
      <c r="AD53" s="125">
        <f>+AB53*AC53</f>
        <v>0</v>
      </c>
    </row>
    <row r="54" spans="1:30" s="12" customFormat="1" ht="13.5" x14ac:dyDescent="0.25">
      <c r="A54" s="241">
        <v>1</v>
      </c>
      <c r="B54" s="330"/>
      <c r="C54" s="318" t="s">
        <v>124</v>
      </c>
      <c r="D54" s="319"/>
      <c r="E54" s="319"/>
      <c r="F54" s="319"/>
      <c r="G54" s="319"/>
      <c r="H54" s="320"/>
      <c r="I54" s="307" t="s">
        <v>129</v>
      </c>
      <c r="J54" s="308"/>
      <c r="K54" s="308"/>
      <c r="L54" s="308"/>
      <c r="M54" s="308"/>
      <c r="N54" s="308"/>
      <c r="O54" s="309"/>
      <c r="P54" s="307"/>
      <c r="Q54" s="308"/>
      <c r="R54" s="308"/>
      <c r="S54" s="308"/>
      <c r="T54" s="309"/>
      <c r="U54" s="310"/>
      <c r="V54" s="311"/>
      <c r="W54" s="312"/>
      <c r="X54" s="173"/>
      <c r="Y54" s="272"/>
      <c r="Z54" s="273"/>
      <c r="AC54" s="121"/>
    </row>
    <row r="55" spans="1:30" s="12" customFormat="1" ht="12" x14ac:dyDescent="0.2">
      <c r="A55" s="241">
        <v>1</v>
      </c>
      <c r="B55" s="330"/>
      <c r="C55" s="313" t="str">
        <f>IF(SUM(SUM(I55:O58)+SUM(V55:V58))&lt;&gt;SUM(P55:T58),"Totaal van de kostensoorten is ongelijk aan het totaal van de Uitgavenplanning!","")</f>
        <v/>
      </c>
      <c r="D55" s="216"/>
      <c r="E55" s="216"/>
      <c r="F55" s="216"/>
      <c r="G55" s="217"/>
      <c r="H55" s="218"/>
      <c r="I55" s="90"/>
      <c r="J55" s="209"/>
      <c r="K55" s="90"/>
      <c r="L55" s="90"/>
      <c r="M55" s="90"/>
      <c r="N55" s="209"/>
      <c r="O55" s="207"/>
      <c r="P55" s="208"/>
      <c r="Q55" s="209"/>
      <c r="R55" s="209"/>
      <c r="S55" s="209"/>
      <c r="T55" s="209"/>
      <c r="U55" s="91">
        <f t="shared" ref="U55" si="44">SUM(I55:O55)</f>
        <v>0</v>
      </c>
      <c r="V55" s="205">
        <f t="shared" ref="V55:V58" si="45">(U55/100)*21</f>
        <v>0</v>
      </c>
      <c r="W55" s="92">
        <f t="shared" ref="W55:W58" si="46">SUM(U55:V55)</f>
        <v>0</v>
      </c>
      <c r="X55" s="173"/>
      <c r="Y55" s="122">
        <v>0.8</v>
      </c>
      <c r="Z55" s="125">
        <f>+W55*Y55</f>
        <v>0</v>
      </c>
      <c r="AB55" s="284"/>
      <c r="AC55" s="122">
        <v>0.8</v>
      </c>
      <c r="AD55" s="125">
        <f>+AB55*AC55</f>
        <v>0</v>
      </c>
    </row>
    <row r="56" spans="1:30" s="12" customFormat="1" ht="12" x14ac:dyDescent="0.2">
      <c r="A56" s="241"/>
      <c r="B56" s="330"/>
      <c r="C56" s="313"/>
      <c r="D56" s="216"/>
      <c r="E56" s="216"/>
      <c r="F56" s="216"/>
      <c r="G56" s="217"/>
      <c r="H56" s="218"/>
      <c r="I56" s="90"/>
      <c r="J56" s="209"/>
      <c r="K56" s="90"/>
      <c r="L56" s="90"/>
      <c r="M56" s="90"/>
      <c r="N56" s="209"/>
      <c r="O56" s="207"/>
      <c r="P56" s="208"/>
      <c r="Q56" s="209"/>
      <c r="R56" s="209"/>
      <c r="S56" s="209"/>
      <c r="T56" s="209"/>
      <c r="U56" s="91">
        <f t="shared" ref="U56:U58" si="47">SUM(I56:O56)</f>
        <v>0</v>
      </c>
      <c r="V56" s="205">
        <f t="shared" si="45"/>
        <v>0</v>
      </c>
      <c r="W56" s="92">
        <f t="shared" si="46"/>
        <v>0</v>
      </c>
      <c r="X56" s="173"/>
      <c r="Y56" s="122">
        <v>0.8</v>
      </c>
      <c r="Z56" s="125">
        <f>+W56*Y56</f>
        <v>0</v>
      </c>
      <c r="AB56" s="284"/>
      <c r="AC56" s="122">
        <v>0.8</v>
      </c>
      <c r="AD56" s="125">
        <f>+AB56*AC56</f>
        <v>0</v>
      </c>
    </row>
    <row r="57" spans="1:30" s="12" customFormat="1" ht="12" x14ac:dyDescent="0.2">
      <c r="A57" s="241"/>
      <c r="B57" s="330"/>
      <c r="C57" s="313"/>
      <c r="D57" s="216"/>
      <c r="E57" s="216"/>
      <c r="F57" s="216"/>
      <c r="G57" s="217"/>
      <c r="H57" s="218"/>
      <c r="I57" s="90"/>
      <c r="J57" s="209"/>
      <c r="K57" s="90"/>
      <c r="L57" s="90"/>
      <c r="M57" s="90"/>
      <c r="N57" s="209"/>
      <c r="O57" s="207"/>
      <c r="P57" s="208"/>
      <c r="Q57" s="209"/>
      <c r="R57" s="209"/>
      <c r="S57" s="209"/>
      <c r="T57" s="209"/>
      <c r="U57" s="91">
        <f t="shared" si="47"/>
        <v>0</v>
      </c>
      <c r="V57" s="205">
        <f t="shared" si="45"/>
        <v>0</v>
      </c>
      <c r="W57" s="92">
        <f t="shared" si="46"/>
        <v>0</v>
      </c>
      <c r="X57" s="173"/>
      <c r="Y57" s="122">
        <v>0.8</v>
      </c>
      <c r="Z57" s="125">
        <f>+W57*Y57</f>
        <v>0</v>
      </c>
      <c r="AB57" s="284"/>
      <c r="AC57" s="122">
        <v>0.8</v>
      </c>
      <c r="AD57" s="125">
        <f>+AB57*AC57</f>
        <v>0</v>
      </c>
    </row>
    <row r="58" spans="1:30" s="12" customFormat="1" ht="12" x14ac:dyDescent="0.2">
      <c r="A58" s="241"/>
      <c r="B58" s="330"/>
      <c r="C58" s="314"/>
      <c r="D58" s="222"/>
      <c r="E58" s="222"/>
      <c r="F58" s="222"/>
      <c r="G58" s="223"/>
      <c r="H58" s="224"/>
      <c r="I58" s="93"/>
      <c r="J58" s="212"/>
      <c r="K58" s="93"/>
      <c r="L58" s="182"/>
      <c r="M58" s="182"/>
      <c r="N58" s="212"/>
      <c r="O58" s="213"/>
      <c r="P58" s="214"/>
      <c r="Q58" s="215"/>
      <c r="R58" s="215"/>
      <c r="S58" s="215"/>
      <c r="T58" s="215"/>
      <c r="U58" s="91">
        <f t="shared" si="47"/>
        <v>0</v>
      </c>
      <c r="V58" s="206">
        <f t="shared" si="45"/>
        <v>0</v>
      </c>
      <c r="W58" s="94">
        <f t="shared" si="46"/>
        <v>0</v>
      </c>
      <c r="X58" s="173"/>
      <c r="Y58" s="123">
        <v>0.8</v>
      </c>
      <c r="Z58" s="124">
        <f>+W58*Y58</f>
        <v>0</v>
      </c>
      <c r="AB58" s="285"/>
      <c r="AC58" s="123">
        <v>0.8</v>
      </c>
      <c r="AD58" s="125">
        <f>+AB58*AC58</f>
        <v>0</v>
      </c>
    </row>
    <row r="59" spans="1:30" s="12" customFormat="1" ht="13.5" x14ac:dyDescent="0.25">
      <c r="A59" s="241"/>
      <c r="B59" s="330"/>
      <c r="C59" s="318" t="s">
        <v>133</v>
      </c>
      <c r="D59" s="319"/>
      <c r="E59" s="319"/>
      <c r="F59" s="319"/>
      <c r="G59" s="319"/>
      <c r="H59" s="320"/>
      <c r="I59" s="307" t="s">
        <v>129</v>
      </c>
      <c r="J59" s="308"/>
      <c r="K59" s="308"/>
      <c r="L59" s="308"/>
      <c r="M59" s="308"/>
      <c r="N59" s="308"/>
      <c r="O59" s="309"/>
      <c r="P59" s="307"/>
      <c r="Q59" s="308"/>
      <c r="R59" s="308"/>
      <c r="S59" s="308"/>
      <c r="T59" s="309"/>
      <c r="U59" s="310"/>
      <c r="V59" s="311"/>
      <c r="W59" s="312"/>
      <c r="X59" s="173"/>
      <c r="Y59" s="272"/>
      <c r="Z59" s="273"/>
      <c r="AB59" s="411"/>
      <c r="AC59" s="409"/>
      <c r="AD59" s="410"/>
    </row>
    <row r="60" spans="1:30" s="12" customFormat="1" ht="12" x14ac:dyDescent="0.2">
      <c r="A60" s="241"/>
      <c r="B60" s="330"/>
      <c r="C60" s="313" t="str">
        <f>IF(SUM(SUM(I60:O63)+SUM(V60:V63))&lt;&gt;SUM(P60:T63),"Totaal van de kostensoorten is ongelijk aan het totaal van de Uitgavenplanning!","")</f>
        <v/>
      </c>
      <c r="D60" s="216"/>
      <c r="E60" s="216"/>
      <c r="F60" s="216"/>
      <c r="G60" s="217"/>
      <c r="H60" s="218"/>
      <c r="I60" s="90"/>
      <c r="J60" s="209"/>
      <c r="K60" s="90"/>
      <c r="L60" s="90"/>
      <c r="M60" s="90"/>
      <c r="N60" s="209"/>
      <c r="O60" s="207"/>
      <c r="P60" s="208"/>
      <c r="Q60" s="209"/>
      <c r="R60" s="209"/>
      <c r="S60" s="209"/>
      <c r="T60" s="209"/>
      <c r="U60" s="91">
        <f t="shared" ref="U60" si="48">SUM(I60:O60)</f>
        <v>0</v>
      </c>
      <c r="V60" s="205">
        <f t="shared" ref="V60:V63" si="49">(U60/100)*21</f>
        <v>0</v>
      </c>
      <c r="W60" s="92">
        <f t="shared" ref="W60:W63" si="50">SUM(U60:V60)</f>
        <v>0</v>
      </c>
      <c r="X60" s="173"/>
      <c r="Y60" s="122">
        <v>0.8</v>
      </c>
      <c r="Z60" s="125">
        <f>+W60*Y60</f>
        <v>0</v>
      </c>
      <c r="AB60" s="411"/>
      <c r="AC60" s="409"/>
      <c r="AD60" s="410"/>
    </row>
    <row r="61" spans="1:30" s="12" customFormat="1" ht="12" x14ac:dyDescent="0.2">
      <c r="A61" s="241"/>
      <c r="B61" s="330"/>
      <c r="C61" s="313"/>
      <c r="D61" s="216"/>
      <c r="E61" s="216"/>
      <c r="F61" s="216"/>
      <c r="G61" s="217"/>
      <c r="H61" s="218"/>
      <c r="I61" s="90"/>
      <c r="J61" s="209"/>
      <c r="K61" s="90"/>
      <c r="L61" s="90"/>
      <c r="M61" s="90"/>
      <c r="N61" s="209"/>
      <c r="O61" s="207"/>
      <c r="P61" s="208"/>
      <c r="Q61" s="209"/>
      <c r="R61" s="209"/>
      <c r="S61" s="209"/>
      <c r="T61" s="209"/>
      <c r="U61" s="91">
        <f t="shared" ref="U61:U63" si="51">SUM(I61:O61)</f>
        <v>0</v>
      </c>
      <c r="V61" s="205">
        <f t="shared" si="49"/>
        <v>0</v>
      </c>
      <c r="W61" s="92">
        <f t="shared" si="50"/>
        <v>0</v>
      </c>
      <c r="X61" s="173"/>
      <c r="Y61" s="122">
        <v>0.8</v>
      </c>
      <c r="Z61" s="125">
        <f>+W61*Y61</f>
        <v>0</v>
      </c>
      <c r="AB61" s="411"/>
      <c r="AC61" s="409"/>
      <c r="AD61" s="410"/>
    </row>
    <row r="62" spans="1:30" s="12" customFormat="1" ht="12" x14ac:dyDescent="0.2">
      <c r="A62" s="241"/>
      <c r="B62" s="330"/>
      <c r="C62" s="313"/>
      <c r="D62" s="216"/>
      <c r="E62" s="216"/>
      <c r="F62" s="216"/>
      <c r="G62" s="217"/>
      <c r="H62" s="218"/>
      <c r="I62" s="90"/>
      <c r="J62" s="209"/>
      <c r="K62" s="90"/>
      <c r="L62" s="90"/>
      <c r="M62" s="90"/>
      <c r="N62" s="209"/>
      <c r="O62" s="207"/>
      <c r="P62" s="208"/>
      <c r="Q62" s="209"/>
      <c r="R62" s="209"/>
      <c r="S62" s="209"/>
      <c r="T62" s="209"/>
      <c r="U62" s="91">
        <f t="shared" si="51"/>
        <v>0</v>
      </c>
      <c r="V62" s="205">
        <f t="shared" si="49"/>
        <v>0</v>
      </c>
      <c r="W62" s="92">
        <f t="shared" si="50"/>
        <v>0</v>
      </c>
      <c r="X62" s="173"/>
      <c r="Y62" s="122">
        <v>0.8</v>
      </c>
      <c r="Z62" s="125">
        <f>+W62*Y62</f>
        <v>0</v>
      </c>
      <c r="AB62" s="411"/>
      <c r="AC62" s="409"/>
      <c r="AD62" s="410"/>
    </row>
    <row r="63" spans="1:30" s="12" customFormat="1" ht="12" x14ac:dyDescent="0.2">
      <c r="A63" s="241"/>
      <c r="B63" s="330"/>
      <c r="C63" s="314"/>
      <c r="D63" s="222"/>
      <c r="E63" s="222"/>
      <c r="F63" s="222"/>
      <c r="G63" s="223"/>
      <c r="H63" s="224"/>
      <c r="I63" s="93"/>
      <c r="J63" s="212"/>
      <c r="K63" s="93"/>
      <c r="L63" s="182"/>
      <c r="M63" s="182"/>
      <c r="N63" s="212"/>
      <c r="O63" s="213"/>
      <c r="P63" s="214"/>
      <c r="Q63" s="215"/>
      <c r="R63" s="215"/>
      <c r="S63" s="215"/>
      <c r="T63" s="215"/>
      <c r="U63" s="91">
        <f t="shared" si="51"/>
        <v>0</v>
      </c>
      <c r="V63" s="206">
        <f t="shared" si="49"/>
        <v>0</v>
      </c>
      <c r="W63" s="94">
        <f t="shared" si="50"/>
        <v>0</v>
      </c>
      <c r="X63" s="173"/>
      <c r="Y63" s="123">
        <v>0.8</v>
      </c>
      <c r="Z63" s="124">
        <f>+W63*Y63</f>
        <v>0</v>
      </c>
      <c r="AB63" s="411"/>
      <c r="AC63" s="409"/>
      <c r="AD63" s="410"/>
    </row>
    <row r="64" spans="1:30" s="12" customFormat="1" ht="12" x14ac:dyDescent="0.2">
      <c r="A64" s="241">
        <v>1</v>
      </c>
      <c r="B64" s="330"/>
      <c r="C64" s="315" t="s">
        <v>125</v>
      </c>
      <c r="D64" s="316"/>
      <c r="E64" s="316"/>
      <c r="F64" s="316"/>
      <c r="G64" s="316"/>
      <c r="H64" s="317"/>
      <c r="I64" s="307" t="s">
        <v>129</v>
      </c>
      <c r="J64" s="308"/>
      <c r="K64" s="308"/>
      <c r="L64" s="308"/>
      <c r="M64" s="308"/>
      <c r="N64" s="308"/>
      <c r="O64" s="309"/>
      <c r="P64" s="307"/>
      <c r="Q64" s="308"/>
      <c r="R64" s="308"/>
      <c r="S64" s="308"/>
      <c r="T64" s="309"/>
      <c r="U64" s="310"/>
      <c r="V64" s="311"/>
      <c r="W64" s="312"/>
      <c r="X64" s="173"/>
      <c r="Y64" s="272"/>
      <c r="Z64" s="273"/>
      <c r="AC64" s="121"/>
    </row>
    <row r="65" spans="1:30" s="12" customFormat="1" ht="12" x14ac:dyDescent="0.2">
      <c r="A65" s="241">
        <v>1</v>
      </c>
      <c r="B65" s="330"/>
      <c r="C65" s="304">
        <v>4</v>
      </c>
      <c r="D65" s="216"/>
      <c r="E65" s="216"/>
      <c r="F65" s="216"/>
      <c r="G65" s="217"/>
      <c r="H65" s="218"/>
      <c r="I65" s="208"/>
      <c r="J65" s="209"/>
      <c r="K65" s="209"/>
      <c r="L65" s="209"/>
      <c r="M65" s="209"/>
      <c r="N65" s="159"/>
      <c r="O65" s="207"/>
      <c r="P65" s="208"/>
      <c r="Q65" s="209"/>
      <c r="R65" s="209"/>
      <c r="S65" s="209"/>
      <c r="T65" s="209"/>
      <c r="U65" s="91">
        <f t="shared" ref="U65" si="52">SUM(I65:O65)</f>
        <v>0</v>
      </c>
      <c r="V65" s="205">
        <f t="shared" ref="V65:V68" si="53">(U65/100)*21</f>
        <v>0</v>
      </c>
      <c r="W65" s="92">
        <f t="shared" ref="W65:W68" si="54">SUM(U65:V65)</f>
        <v>0</v>
      </c>
      <c r="X65" s="173"/>
      <c r="Y65" s="122">
        <v>0.8</v>
      </c>
      <c r="Z65" s="125">
        <f>+W65*Y65</f>
        <v>0</v>
      </c>
      <c r="AB65" s="284"/>
      <c r="AC65" s="122">
        <v>0.8</v>
      </c>
      <c r="AD65" s="125">
        <f>+AB65*AC65</f>
        <v>0</v>
      </c>
    </row>
    <row r="66" spans="1:30" s="12" customFormat="1" ht="12" x14ac:dyDescent="0.2">
      <c r="A66" s="241"/>
      <c r="B66" s="330"/>
      <c r="C66" s="305">
        <v>4</v>
      </c>
      <c r="D66" s="216"/>
      <c r="E66" s="216"/>
      <c r="F66" s="216"/>
      <c r="G66" s="217"/>
      <c r="H66" s="218"/>
      <c r="I66" s="208"/>
      <c r="J66" s="209"/>
      <c r="K66" s="209"/>
      <c r="L66" s="209"/>
      <c r="M66" s="209"/>
      <c r="N66" s="159"/>
      <c r="O66" s="207"/>
      <c r="P66" s="208"/>
      <c r="Q66" s="209"/>
      <c r="R66" s="209"/>
      <c r="S66" s="209"/>
      <c r="T66" s="209"/>
      <c r="U66" s="91">
        <f t="shared" ref="U66:U68" si="55">SUM(I66:O66)</f>
        <v>0</v>
      </c>
      <c r="V66" s="205">
        <f t="shared" si="53"/>
        <v>0</v>
      </c>
      <c r="W66" s="92">
        <f t="shared" si="54"/>
        <v>0</v>
      </c>
      <c r="X66" s="173"/>
      <c r="Y66" s="122">
        <v>0.8</v>
      </c>
      <c r="Z66" s="125">
        <f>+W66*Y66</f>
        <v>0</v>
      </c>
      <c r="AB66" s="284"/>
      <c r="AC66" s="122">
        <v>0.8</v>
      </c>
      <c r="AD66" s="125">
        <f>+AB66*AC66</f>
        <v>0</v>
      </c>
    </row>
    <row r="67" spans="1:30" s="12" customFormat="1" ht="12" x14ac:dyDescent="0.2">
      <c r="A67" s="241"/>
      <c r="B67" s="330"/>
      <c r="C67" s="305">
        <v>4</v>
      </c>
      <c r="D67" s="216"/>
      <c r="E67" s="216"/>
      <c r="F67" s="216"/>
      <c r="G67" s="217"/>
      <c r="H67" s="218"/>
      <c r="I67" s="208"/>
      <c r="J67" s="209"/>
      <c r="K67" s="209"/>
      <c r="L67" s="209"/>
      <c r="M67" s="209"/>
      <c r="N67" s="159"/>
      <c r="O67" s="207"/>
      <c r="P67" s="208"/>
      <c r="Q67" s="209"/>
      <c r="R67" s="209"/>
      <c r="S67" s="209"/>
      <c r="T67" s="209"/>
      <c r="U67" s="91">
        <f t="shared" si="55"/>
        <v>0</v>
      </c>
      <c r="V67" s="205">
        <f t="shared" si="53"/>
        <v>0</v>
      </c>
      <c r="W67" s="92">
        <f t="shared" si="54"/>
        <v>0</v>
      </c>
      <c r="X67" s="173"/>
      <c r="Y67" s="122">
        <v>0.8</v>
      </c>
      <c r="Z67" s="125">
        <f>+W67*Y67</f>
        <v>0</v>
      </c>
      <c r="AB67" s="284"/>
      <c r="AC67" s="122">
        <v>0.8</v>
      </c>
      <c r="AD67" s="125">
        <f>+AB67*AC67</f>
        <v>0</v>
      </c>
    </row>
    <row r="68" spans="1:30" s="12" customFormat="1" ht="12" x14ac:dyDescent="0.2">
      <c r="A68" s="241"/>
      <c r="B68" s="330"/>
      <c r="C68" s="306"/>
      <c r="D68" s="222"/>
      <c r="E68" s="222"/>
      <c r="F68" s="222"/>
      <c r="G68" s="223"/>
      <c r="H68" s="224"/>
      <c r="I68" s="211"/>
      <c r="J68" s="212"/>
      <c r="K68" s="212"/>
      <c r="L68" s="212"/>
      <c r="M68" s="212"/>
      <c r="N68" s="160"/>
      <c r="O68" s="213"/>
      <c r="P68" s="214"/>
      <c r="Q68" s="215"/>
      <c r="R68" s="215"/>
      <c r="S68" s="215"/>
      <c r="T68" s="215"/>
      <c r="U68" s="91">
        <f t="shared" si="55"/>
        <v>0</v>
      </c>
      <c r="V68" s="206">
        <f t="shared" si="53"/>
        <v>0</v>
      </c>
      <c r="W68" s="94">
        <f t="shared" si="54"/>
        <v>0</v>
      </c>
      <c r="X68" s="173"/>
      <c r="Y68" s="123">
        <v>0.8</v>
      </c>
      <c r="Z68" s="124">
        <f>+W68*Y68</f>
        <v>0</v>
      </c>
      <c r="AB68" s="285"/>
      <c r="AC68" s="123">
        <v>0.8</v>
      </c>
      <c r="AD68" s="125">
        <f>+AB68*AC68</f>
        <v>0</v>
      </c>
    </row>
    <row r="69" spans="1:30" s="12" customFormat="1" ht="12" x14ac:dyDescent="0.2">
      <c r="A69" s="241">
        <v>1</v>
      </c>
      <c r="B69" s="183"/>
      <c r="C69" s="64"/>
      <c r="D69" s="184"/>
      <c r="E69" s="184"/>
      <c r="F69" s="184"/>
      <c r="G69" s="184"/>
      <c r="H69" s="185" t="s">
        <v>108</v>
      </c>
      <c r="I69" s="88">
        <f t="shared" ref="I69:W69" si="56">SUM(I35:I68)</f>
        <v>0</v>
      </c>
      <c r="J69" s="89">
        <f t="shared" si="56"/>
        <v>0</v>
      </c>
      <c r="K69" s="89">
        <f t="shared" si="56"/>
        <v>0</v>
      </c>
      <c r="L69" s="89">
        <f t="shared" si="56"/>
        <v>0</v>
      </c>
      <c r="M69" s="89">
        <f t="shared" ref="M69" si="57">SUM(M35:M68)</f>
        <v>0</v>
      </c>
      <c r="N69" s="161">
        <f t="shared" si="56"/>
        <v>0</v>
      </c>
      <c r="O69" s="163">
        <f t="shared" si="56"/>
        <v>0</v>
      </c>
      <c r="P69" s="88">
        <f t="shared" si="56"/>
        <v>0</v>
      </c>
      <c r="Q69" s="89">
        <f t="shared" si="56"/>
        <v>0</v>
      </c>
      <c r="R69" s="89">
        <f t="shared" si="56"/>
        <v>0</v>
      </c>
      <c r="S69" s="89">
        <f t="shared" si="56"/>
        <v>0</v>
      </c>
      <c r="T69" s="89">
        <f t="shared" si="56"/>
        <v>0</v>
      </c>
      <c r="U69" s="59">
        <f t="shared" si="56"/>
        <v>0</v>
      </c>
      <c r="V69" s="60">
        <f t="shared" si="56"/>
        <v>0</v>
      </c>
      <c r="W69" s="56">
        <f t="shared" si="56"/>
        <v>0</v>
      </c>
      <c r="X69" s="173"/>
      <c r="Y69" s="177"/>
      <c r="Z69" s="56">
        <f>SUM(Z35:Z68)</f>
        <v>0</v>
      </c>
      <c r="AB69" s="56">
        <f>SUM(AB35:AB68)</f>
        <v>0</v>
      </c>
      <c r="AC69" s="177"/>
      <c r="AD69" s="56">
        <f>SUM(AD35:AD68)</f>
        <v>0</v>
      </c>
    </row>
    <row r="70" spans="1:30" s="12" customFormat="1" ht="12.75" x14ac:dyDescent="0.2">
      <c r="A70" s="121"/>
      <c r="B70" s="186"/>
      <c r="C70" s="148"/>
      <c r="D70" s="188"/>
      <c r="E70" s="148"/>
      <c r="F70" s="148"/>
      <c r="G70" s="148"/>
      <c r="H70" s="148"/>
      <c r="I70" s="148"/>
      <c r="J70" s="148"/>
      <c r="K70" s="148"/>
      <c r="L70" s="148"/>
      <c r="M70" s="148"/>
      <c r="N70" s="148"/>
      <c r="O70" s="148"/>
      <c r="P70" s="148"/>
      <c r="Q70" s="148"/>
      <c r="R70" s="148"/>
      <c r="S70" s="148"/>
      <c r="T70" s="148"/>
      <c r="U70" s="148"/>
      <c r="V70" s="148"/>
      <c r="W70" s="148"/>
      <c r="X70" s="187"/>
      <c r="Y70" s="149"/>
      <c r="Z70" s="187"/>
      <c r="AC70" s="196"/>
    </row>
    <row r="71" spans="1:30" s="12" customFormat="1" ht="15.75" customHeight="1" thickBot="1" x14ac:dyDescent="0.25">
      <c r="A71" s="121">
        <v>1</v>
      </c>
      <c r="B71" s="331" t="s">
        <v>66</v>
      </c>
      <c r="C71" s="332"/>
      <c r="D71" s="332"/>
      <c r="E71" s="332"/>
      <c r="F71" s="332"/>
      <c r="G71" s="332"/>
      <c r="H71" s="333"/>
      <c r="I71" s="303">
        <f t="shared" ref="I71:W71" si="58">+I25+I32+I69</f>
        <v>0</v>
      </c>
      <c r="J71" s="54">
        <f t="shared" si="58"/>
        <v>0</v>
      </c>
      <c r="K71" s="54">
        <f t="shared" si="58"/>
        <v>0</v>
      </c>
      <c r="L71" s="54">
        <f t="shared" si="58"/>
        <v>0</v>
      </c>
      <c r="M71" s="54">
        <f t="shared" ref="M71" si="59">+M25+M32+M69</f>
        <v>0</v>
      </c>
      <c r="N71" s="162">
        <f t="shared" si="58"/>
        <v>0</v>
      </c>
      <c r="O71" s="57">
        <f t="shared" si="58"/>
        <v>0</v>
      </c>
      <c r="P71" s="55">
        <f t="shared" si="58"/>
        <v>0</v>
      </c>
      <c r="Q71" s="54">
        <f t="shared" si="58"/>
        <v>0</v>
      </c>
      <c r="R71" s="54">
        <f t="shared" si="58"/>
        <v>0</v>
      </c>
      <c r="S71" s="54">
        <f t="shared" si="58"/>
        <v>0</v>
      </c>
      <c r="T71" s="6">
        <f t="shared" si="58"/>
        <v>0</v>
      </c>
      <c r="U71" s="53">
        <f t="shared" si="58"/>
        <v>0</v>
      </c>
      <c r="V71" s="58">
        <f t="shared" si="58"/>
        <v>0</v>
      </c>
      <c r="W71" s="57">
        <f t="shared" si="58"/>
        <v>0</v>
      </c>
      <c r="X71" s="150"/>
      <c r="Y71" s="178"/>
      <c r="Z71" s="57">
        <f>IF(SUM(+Z25+Z32+Z69)&lt;75000,0,IF(SUM(+Z25+Z32+Z69)&gt;350000,350000,SUM(+Z25+Z32+Z69)))</f>
        <v>0</v>
      </c>
      <c r="AB71" s="57">
        <f>IF(SUM(+AB25+AB32+AB69)&lt;75000,0,IF(SUM(+AB25+AB32+AB69)&gt;350000,350000,SUM(+AB25+AB32+AB69)))</f>
        <v>0</v>
      </c>
      <c r="AC71" s="178"/>
      <c r="AD71" s="57">
        <f>IF(SUM(+AD25+AD32+AD69)&lt;75000,0,IF(SUM(+AD25+AD32+AD69)&gt;350000,350000,SUM(+AD25+AD32+AD69)))</f>
        <v>0</v>
      </c>
    </row>
    <row r="72" spans="1:30" s="12" customFormat="1" ht="12.75" thickBot="1" x14ac:dyDescent="0.25">
      <c r="A72" s="242"/>
      <c r="B72" s="154"/>
      <c r="C72" s="243"/>
      <c r="D72" s="154"/>
      <c r="E72" s="154"/>
      <c r="F72" s="154"/>
      <c r="G72" s="154"/>
      <c r="H72" s="154"/>
      <c r="I72" s="154"/>
      <c r="J72" s="352">
        <v>0</v>
      </c>
      <c r="K72" s="352"/>
      <c r="L72" s="352"/>
      <c r="M72" s="352"/>
      <c r="N72" s="352"/>
      <c r="O72" s="264"/>
      <c r="P72" s="264"/>
      <c r="Q72" s="264"/>
      <c r="R72" s="264"/>
      <c r="S72" s="264"/>
      <c r="T72" s="265"/>
      <c r="U72" s="266"/>
      <c r="V72" s="261"/>
      <c r="W72" s="261"/>
      <c r="X72" s="150"/>
      <c r="Y72" s="178"/>
      <c r="Z72" s="327" t="str">
        <f>IF(W71=0,"",IF(SUM(+Z25+Z32+Z69)&lt;75000,"Beneden minimum, zie Artikel 6",IF(SUM(+Z25+Z32+Z69)&gt;350000,"Maximum, zie Artikel 6","")))</f>
        <v/>
      </c>
      <c r="AB72" s="357" t="str">
        <f>IF(Y71=0,"",IF(SUM(+AB25+AB32+#REF!+AB69)&lt;75000,"Beneden minimum, zie Artikel 2.1",IF(SUM(+AB25+AB32+#REF!+AB69)&gt;350000,"Maximum, zie Artikel 2.1","")))</f>
        <v/>
      </c>
      <c r="AC72" s="178"/>
      <c r="AD72" s="357" t="str">
        <f>IF(AA71=0,"",IF(SUM(+AD25+AD32+#REF!+AD69)&lt;75000,"Beneden minimum, zie Artikel 2.1",IF(SUM(+AD25+AD32+#REF!+AD69)&gt;350000,"Maximum, zie Artikel 2.1","")))</f>
        <v/>
      </c>
    </row>
    <row r="73" spans="1:30" s="12" customFormat="1" ht="13.5" thickBot="1" x14ac:dyDescent="0.25">
      <c r="A73" s="245"/>
      <c r="B73" s="246" t="s">
        <v>53</v>
      </c>
      <c r="C73" s="149"/>
      <c r="D73" s="149"/>
      <c r="E73" s="149"/>
      <c r="F73" s="149"/>
      <c r="G73" s="149"/>
      <c r="H73" s="149"/>
      <c r="I73" s="247"/>
      <c r="J73" s="247"/>
      <c r="K73" s="247"/>
      <c r="L73" s="247"/>
      <c r="M73" s="248"/>
      <c r="N73" s="248"/>
      <c r="O73" s="236" t="s">
        <v>111</v>
      </c>
      <c r="P73" s="233"/>
      <c r="Q73" s="228"/>
      <c r="R73" s="228"/>
      <c r="S73" s="228"/>
      <c r="T73" s="229"/>
      <c r="U73" s="262"/>
      <c r="V73" s="263"/>
      <c r="W73" s="263"/>
      <c r="X73" s="150"/>
      <c r="Y73" s="178"/>
      <c r="Z73" s="328"/>
      <c r="AB73" s="358"/>
      <c r="AC73" s="178"/>
      <c r="AD73" s="358"/>
    </row>
    <row r="74" spans="1:30" s="12" customFormat="1" ht="13.5" thickBot="1" x14ac:dyDescent="0.25">
      <c r="A74" s="245"/>
      <c r="B74" s="246" t="s">
        <v>54</v>
      </c>
      <c r="C74" s="149"/>
      <c r="D74" s="149"/>
      <c r="E74" s="149"/>
      <c r="F74" s="149"/>
      <c r="G74" s="149"/>
      <c r="H74" s="149"/>
      <c r="I74" s="247"/>
      <c r="J74" s="247"/>
      <c r="K74" s="247"/>
      <c r="L74" s="247"/>
      <c r="M74" s="248"/>
      <c r="N74" s="248"/>
      <c r="O74" s="237" t="s">
        <v>112</v>
      </c>
      <c r="P74" s="234"/>
      <c r="Q74" s="209"/>
      <c r="R74" s="209"/>
      <c r="S74" s="209"/>
      <c r="T74" s="230"/>
      <c r="U74" s="262"/>
      <c r="V74" s="263"/>
      <c r="W74" s="263"/>
      <c r="X74" s="150"/>
      <c r="Y74" s="178"/>
      <c r="Z74" s="328"/>
      <c r="AB74" s="358"/>
      <c r="AC74" s="178"/>
      <c r="AD74" s="358"/>
    </row>
    <row r="75" spans="1:30" s="12" customFormat="1" ht="13.5" thickBot="1" x14ac:dyDescent="0.25">
      <c r="A75" s="245"/>
      <c r="B75" s="249" t="s">
        <v>55</v>
      </c>
      <c r="C75" s="149"/>
      <c r="D75" s="149"/>
      <c r="E75" s="149"/>
      <c r="F75" s="149"/>
      <c r="G75" s="149"/>
      <c r="H75" s="149"/>
      <c r="I75" s="247"/>
      <c r="J75" s="247"/>
      <c r="K75" s="247"/>
      <c r="L75" s="247"/>
      <c r="M75" s="248"/>
      <c r="N75" s="248"/>
      <c r="O75" s="237" t="s">
        <v>113</v>
      </c>
      <c r="P75" s="234"/>
      <c r="Q75" s="209"/>
      <c r="R75" s="209"/>
      <c r="S75" s="209"/>
      <c r="T75" s="230"/>
      <c r="U75" s="262"/>
      <c r="V75" s="263"/>
      <c r="W75" s="263"/>
      <c r="X75" s="150"/>
      <c r="Y75" s="178"/>
      <c r="Z75" s="328"/>
      <c r="AB75" s="358"/>
      <c r="AC75" s="178"/>
      <c r="AD75" s="358"/>
    </row>
    <row r="76" spans="1:30" s="12" customFormat="1" ht="13.5" thickBot="1" x14ac:dyDescent="0.25">
      <c r="A76" s="245"/>
      <c r="B76" s="246" t="s">
        <v>115</v>
      </c>
      <c r="C76" s="149"/>
      <c r="D76" s="149"/>
      <c r="E76" s="149"/>
      <c r="F76" s="149"/>
      <c r="G76" s="149"/>
      <c r="H76" s="149"/>
      <c r="I76" s="247"/>
      <c r="J76" s="247"/>
      <c r="K76" s="247"/>
      <c r="L76" s="247"/>
      <c r="M76" s="248"/>
      <c r="N76" s="248"/>
      <c r="O76" s="238" t="s">
        <v>114</v>
      </c>
      <c r="P76" s="235"/>
      <c r="Q76" s="212"/>
      <c r="R76" s="212"/>
      <c r="S76" s="212"/>
      <c r="T76" s="231"/>
      <c r="U76" s="262"/>
      <c r="V76" s="263"/>
      <c r="W76" s="263"/>
      <c r="X76" s="150"/>
      <c r="Y76" s="178"/>
      <c r="Z76" s="267"/>
      <c r="AC76" s="178"/>
    </row>
    <row r="77" spans="1:30" s="12" customFormat="1" ht="12.75" thickBot="1" x14ac:dyDescent="0.25">
      <c r="A77" s="253"/>
      <c r="B77" s="250" t="s">
        <v>93</v>
      </c>
      <c r="C77" s="258"/>
      <c r="D77" s="151"/>
      <c r="E77" s="149"/>
      <c r="F77" s="149"/>
      <c r="G77" s="149"/>
      <c r="H77" s="149"/>
      <c r="I77" s="247"/>
      <c r="J77" s="247"/>
      <c r="K77" s="247"/>
      <c r="L77" s="247"/>
      <c r="M77" s="248"/>
      <c r="N77" s="248"/>
      <c r="O77" s="232" t="s">
        <v>45</v>
      </c>
      <c r="P77" s="55">
        <f>SUM(P73:P76)</f>
        <v>0</v>
      </c>
      <c r="Q77" s="55">
        <f>SUM(Q73:Q76)</f>
        <v>0</v>
      </c>
      <c r="R77" s="55">
        <f>SUM(R73:R76)</f>
        <v>0</v>
      </c>
      <c r="S77" s="55">
        <f>SUM(S73:S76)</f>
        <v>0</v>
      </c>
      <c r="T77" s="58">
        <f>SUM(T73:T76)</f>
        <v>0</v>
      </c>
      <c r="U77" s="262"/>
      <c r="V77" s="263"/>
      <c r="W77" s="263"/>
      <c r="X77" s="150"/>
      <c r="Y77" s="178"/>
      <c r="Z77" s="267"/>
    </row>
    <row r="78" spans="1:30" s="12" customFormat="1" ht="12.75" thickBot="1" x14ac:dyDescent="0.25">
      <c r="A78" s="254"/>
      <c r="B78" s="151"/>
      <c r="C78" s="251"/>
      <c r="D78" s="149"/>
      <c r="E78" s="151"/>
      <c r="F78" s="151"/>
      <c r="G78" s="151"/>
      <c r="H78" s="151"/>
      <c r="I78" s="252"/>
      <c r="J78" s="252"/>
      <c r="K78" s="252"/>
      <c r="L78" s="252"/>
      <c r="M78" s="252"/>
      <c r="N78" s="247"/>
      <c r="O78" s="244"/>
      <c r="P78" s="154"/>
      <c r="Q78" s="244"/>
      <c r="R78" s="244"/>
      <c r="S78" s="244"/>
      <c r="T78" s="154"/>
      <c r="U78" s="244"/>
      <c r="V78" s="244"/>
      <c r="W78" s="244"/>
      <c r="X78" s="149"/>
      <c r="Y78" s="178"/>
      <c r="Z78" s="267"/>
    </row>
    <row r="79" spans="1:30" s="12" customFormat="1" ht="16.5" thickBot="1" x14ac:dyDescent="0.3">
      <c r="A79" s="255"/>
      <c r="B79" s="7" t="s">
        <v>4</v>
      </c>
      <c r="C79" s="13"/>
      <c r="D79" s="173"/>
      <c r="E79" s="149"/>
      <c r="F79" s="149"/>
      <c r="G79" s="260"/>
      <c r="H79" s="149"/>
      <c r="I79" s="247"/>
      <c r="J79" s="247"/>
      <c r="K79" s="247"/>
      <c r="L79" s="247"/>
      <c r="M79" s="247"/>
      <c r="N79" s="247"/>
      <c r="O79" s="247"/>
      <c r="P79" s="149"/>
      <c r="Q79" s="247"/>
      <c r="R79" s="247"/>
      <c r="S79" s="247"/>
      <c r="T79" s="149"/>
      <c r="U79" s="247"/>
      <c r="V79" s="247"/>
      <c r="W79" s="247"/>
      <c r="X79" s="150"/>
      <c r="Y79" s="178"/>
      <c r="Z79" s="267"/>
    </row>
    <row r="80" spans="1:30" s="12" customFormat="1" ht="16.5" thickBot="1" x14ac:dyDescent="0.3">
      <c r="A80" s="255"/>
      <c r="B80" s="14"/>
      <c r="C80" s="8" t="s">
        <v>5</v>
      </c>
      <c r="D80" s="173"/>
      <c r="E80" s="149"/>
      <c r="F80" s="149"/>
      <c r="G80" s="260"/>
      <c r="H80" s="149"/>
      <c r="I80" s="247"/>
      <c r="J80" s="247"/>
      <c r="K80" s="247"/>
      <c r="L80" s="247"/>
      <c r="M80" s="247"/>
      <c r="N80" s="247"/>
      <c r="O80" s="247"/>
      <c r="P80" s="149"/>
      <c r="Q80" s="247"/>
      <c r="R80" s="247"/>
      <c r="S80" s="247"/>
      <c r="T80" s="149"/>
      <c r="U80" s="247"/>
      <c r="V80" s="247"/>
      <c r="W80" s="247"/>
      <c r="X80" s="150"/>
      <c r="Y80" s="178"/>
      <c r="Z80" s="267"/>
    </row>
    <row r="81" spans="1:32" s="12" customFormat="1" ht="16.5" thickBot="1" x14ac:dyDescent="0.3">
      <c r="A81" s="255"/>
      <c r="B81" s="9" t="s">
        <v>6</v>
      </c>
      <c r="C81" s="225">
        <v>0</v>
      </c>
      <c r="D81" s="173"/>
      <c r="E81" s="149"/>
      <c r="F81" s="149"/>
      <c r="G81" s="260"/>
      <c r="H81" s="149"/>
      <c r="I81" s="247"/>
      <c r="J81" s="247"/>
      <c r="K81" s="247"/>
      <c r="L81" s="247"/>
      <c r="M81" s="247"/>
      <c r="N81" s="247"/>
      <c r="O81" s="247"/>
      <c r="P81" s="149"/>
      <c r="Q81" s="247"/>
      <c r="R81" s="247"/>
      <c r="S81" s="247"/>
      <c r="T81" s="149"/>
      <c r="U81" s="247"/>
      <c r="V81" s="247"/>
      <c r="W81" s="247"/>
      <c r="X81" s="150"/>
      <c r="Y81" s="178"/>
      <c r="Z81" s="267"/>
    </row>
    <row r="82" spans="1:32" s="12" customFormat="1" ht="16.5" thickBot="1" x14ac:dyDescent="0.3">
      <c r="A82" s="255"/>
      <c r="B82" s="9" t="s">
        <v>7</v>
      </c>
      <c r="C82" s="225">
        <v>0</v>
      </c>
      <c r="D82" s="173"/>
      <c r="E82" s="149"/>
      <c r="F82" s="149"/>
      <c r="G82" s="260"/>
      <c r="H82" s="149"/>
      <c r="I82" s="247"/>
      <c r="J82" s="247"/>
      <c r="K82" s="247"/>
      <c r="L82" s="247"/>
      <c r="M82" s="247"/>
      <c r="N82" s="247"/>
      <c r="O82" s="247"/>
      <c r="P82" s="149"/>
      <c r="Q82" s="247"/>
      <c r="R82" s="247"/>
      <c r="S82" s="247"/>
      <c r="T82" s="149"/>
      <c r="U82" s="247"/>
      <c r="V82" s="247"/>
      <c r="W82" s="247"/>
      <c r="X82" s="150"/>
      <c r="Y82" s="178"/>
      <c r="Z82" s="267"/>
    </row>
    <row r="83" spans="1:32" s="12" customFormat="1" ht="16.5" thickBot="1" x14ac:dyDescent="0.3">
      <c r="A83" s="255"/>
      <c r="B83" s="9" t="s">
        <v>8</v>
      </c>
      <c r="C83" s="15"/>
      <c r="D83" s="173"/>
      <c r="E83" s="149"/>
      <c r="F83" s="149"/>
      <c r="G83" s="260"/>
      <c r="H83" s="149"/>
      <c r="I83" s="247"/>
      <c r="J83" s="247"/>
      <c r="K83" s="247"/>
      <c r="L83" s="247"/>
      <c r="M83" s="247"/>
      <c r="N83" s="247"/>
      <c r="O83" s="247"/>
      <c r="P83" s="149"/>
      <c r="Q83" s="247"/>
      <c r="R83" s="247"/>
      <c r="S83" s="247"/>
      <c r="T83" s="149"/>
      <c r="U83" s="247"/>
      <c r="V83" s="247"/>
      <c r="W83" s="247"/>
      <c r="X83" s="150"/>
      <c r="Y83" s="178"/>
      <c r="Z83" s="267"/>
    </row>
    <row r="84" spans="1:32" s="12" customFormat="1" ht="16.5" thickBot="1" x14ac:dyDescent="0.3">
      <c r="A84" s="255"/>
      <c r="B84" s="10" t="s">
        <v>9</v>
      </c>
      <c r="C84" s="225">
        <v>0</v>
      </c>
      <c r="D84" s="173"/>
      <c r="E84" s="149"/>
      <c r="F84" s="149"/>
      <c r="G84" s="260"/>
      <c r="H84" s="149"/>
      <c r="I84" s="247"/>
      <c r="J84" s="247"/>
      <c r="K84" s="247"/>
      <c r="L84" s="247"/>
      <c r="M84" s="247"/>
      <c r="N84" s="247"/>
      <c r="O84" s="247"/>
      <c r="P84" s="149"/>
      <c r="Q84" s="247"/>
      <c r="R84" s="247"/>
      <c r="S84" s="247"/>
      <c r="T84" s="149"/>
      <c r="U84" s="247"/>
      <c r="V84" s="247"/>
      <c r="W84" s="247"/>
      <c r="X84" s="150"/>
      <c r="Y84" s="178"/>
      <c r="Z84" s="267"/>
    </row>
    <row r="85" spans="1:32" s="12" customFormat="1" ht="12.75" thickBot="1" x14ac:dyDescent="0.25">
      <c r="A85" s="255"/>
      <c r="B85" s="10" t="s">
        <v>10</v>
      </c>
      <c r="C85" s="225">
        <v>0</v>
      </c>
      <c r="D85" s="173"/>
      <c r="E85" s="149"/>
      <c r="F85" s="149"/>
      <c r="G85" s="149"/>
      <c r="H85" s="149"/>
      <c r="I85" s="247"/>
      <c r="J85" s="247"/>
      <c r="K85" s="247"/>
      <c r="L85" s="247"/>
      <c r="M85" s="247"/>
      <c r="N85" s="247"/>
      <c r="O85" s="247"/>
      <c r="P85" s="247"/>
      <c r="Q85" s="247"/>
      <c r="R85" s="247"/>
      <c r="S85" s="247"/>
      <c r="T85" s="149"/>
      <c r="U85" s="247"/>
      <c r="V85" s="247"/>
      <c r="W85" s="247"/>
      <c r="X85" s="150"/>
      <c r="Y85" s="178"/>
      <c r="Z85" s="267"/>
    </row>
    <row r="86" spans="1:32" s="12" customFormat="1" ht="12.75" thickBot="1" x14ac:dyDescent="0.25">
      <c r="A86" s="255"/>
      <c r="B86" s="10" t="s">
        <v>11</v>
      </c>
      <c r="C86" s="225">
        <v>0</v>
      </c>
      <c r="D86" s="173"/>
      <c r="E86" s="149"/>
      <c r="F86" s="149"/>
      <c r="G86" s="149"/>
      <c r="H86" s="149"/>
      <c r="I86" s="247"/>
      <c r="J86" s="247"/>
      <c r="K86" s="247"/>
      <c r="L86" s="247"/>
      <c r="M86" s="247"/>
      <c r="N86" s="247"/>
      <c r="O86" s="247"/>
      <c r="P86" s="247"/>
      <c r="Q86" s="247"/>
      <c r="R86" s="247"/>
      <c r="S86" s="247"/>
      <c r="T86" s="149"/>
      <c r="U86" s="247"/>
      <c r="V86" s="247"/>
      <c r="W86" s="247"/>
      <c r="X86" s="150"/>
      <c r="Y86" s="178"/>
      <c r="Z86" s="267"/>
    </row>
    <row r="87" spans="1:32" s="12" customFormat="1" ht="12.75" thickBot="1" x14ac:dyDescent="0.25">
      <c r="A87" s="255"/>
      <c r="B87" s="10" t="s">
        <v>12</v>
      </c>
      <c r="C87" s="181">
        <f>ROUNDUP(Z71/2,2)</f>
        <v>0</v>
      </c>
      <c r="D87" s="173"/>
      <c r="E87" s="149"/>
      <c r="F87" s="149"/>
      <c r="G87" s="149"/>
      <c r="H87" s="149"/>
      <c r="I87" s="247"/>
      <c r="J87" s="247"/>
      <c r="K87" s="247"/>
      <c r="L87" s="247"/>
      <c r="M87" s="247"/>
      <c r="N87" s="247"/>
      <c r="O87" s="247"/>
      <c r="P87" s="247"/>
      <c r="Q87" s="247"/>
      <c r="R87" s="247"/>
      <c r="S87" s="247"/>
      <c r="T87" s="149"/>
      <c r="U87" s="247"/>
      <c r="V87" s="247"/>
      <c r="W87" s="247"/>
      <c r="X87" s="150"/>
      <c r="Y87" s="178"/>
      <c r="Z87" s="267"/>
    </row>
    <row r="88" spans="1:32" s="12" customFormat="1" ht="12.75" thickBot="1" x14ac:dyDescent="0.25">
      <c r="A88" s="255"/>
      <c r="B88" s="9" t="s">
        <v>13</v>
      </c>
      <c r="C88" s="181">
        <f>+Z71-C87</f>
        <v>0</v>
      </c>
      <c r="D88" s="173"/>
      <c r="E88" s="149"/>
      <c r="F88" s="149"/>
      <c r="G88" s="149"/>
      <c r="H88" s="149"/>
      <c r="I88" s="247"/>
      <c r="J88" s="247"/>
      <c r="K88" s="247"/>
      <c r="L88" s="247"/>
      <c r="M88" s="247"/>
      <c r="N88" s="247"/>
      <c r="O88" s="247"/>
      <c r="P88" s="247"/>
      <c r="Q88" s="247"/>
      <c r="R88" s="247"/>
      <c r="S88" s="247"/>
      <c r="T88" s="149"/>
      <c r="U88" s="247"/>
      <c r="V88" s="247"/>
      <c r="W88" s="247"/>
      <c r="X88" s="150"/>
      <c r="Y88" s="178"/>
      <c r="Z88" s="267"/>
    </row>
    <row r="89" spans="1:32" s="12" customFormat="1" ht="12.75" thickBot="1" x14ac:dyDescent="0.25">
      <c r="A89" s="255"/>
      <c r="B89" s="48" t="s">
        <v>45</v>
      </c>
      <c r="C89" s="11">
        <f>SUM(C81:C88)</f>
        <v>0</v>
      </c>
      <c r="D89" s="173"/>
      <c r="E89" s="149"/>
      <c r="F89" s="149"/>
      <c r="G89" s="149"/>
      <c r="H89" s="149"/>
      <c r="I89" s="247"/>
      <c r="J89" s="247"/>
      <c r="K89" s="247"/>
      <c r="L89" s="247"/>
      <c r="M89" s="247"/>
      <c r="N89" s="247"/>
      <c r="O89" s="247"/>
      <c r="P89" s="247"/>
      <c r="Q89" s="247"/>
      <c r="R89" s="247"/>
      <c r="S89" s="247"/>
      <c r="T89" s="149"/>
      <c r="U89" s="247"/>
      <c r="V89" s="247"/>
      <c r="W89" s="247"/>
      <c r="X89" s="150"/>
      <c r="Y89" s="178"/>
      <c r="Z89" s="267"/>
    </row>
    <row r="90" spans="1:32" s="12" customFormat="1" ht="12.75" thickBot="1" x14ac:dyDescent="0.25">
      <c r="A90" s="255"/>
      <c r="B90" s="256" t="s">
        <v>46</v>
      </c>
      <c r="C90" s="257"/>
      <c r="D90" s="173"/>
      <c r="E90" s="149"/>
      <c r="F90" s="149"/>
      <c r="G90" s="149"/>
      <c r="H90" s="149"/>
      <c r="I90" s="247"/>
      <c r="J90" s="247"/>
      <c r="K90" s="247"/>
      <c r="L90" s="247"/>
      <c r="M90" s="247"/>
      <c r="N90" s="247"/>
      <c r="O90" s="247"/>
      <c r="P90" s="247"/>
      <c r="Q90" s="247"/>
      <c r="R90" s="247"/>
      <c r="S90" s="247"/>
      <c r="T90" s="149"/>
      <c r="U90" s="247"/>
      <c r="V90" s="247"/>
      <c r="W90" s="247"/>
      <c r="X90" s="150"/>
      <c r="Y90" s="178"/>
      <c r="Z90" s="267"/>
    </row>
    <row r="91" spans="1:32" ht="15.75" thickBot="1" x14ac:dyDescent="0.3">
      <c r="A91" s="259"/>
      <c r="B91" s="69"/>
      <c r="C91" s="151"/>
      <c r="D91" s="196"/>
      <c r="E91" s="149"/>
      <c r="F91" s="149"/>
      <c r="G91" s="149"/>
      <c r="H91" s="149"/>
      <c r="I91" s="247"/>
      <c r="J91" s="247"/>
      <c r="K91" s="247"/>
      <c r="L91" s="247"/>
      <c r="M91" s="247"/>
      <c r="N91" s="247"/>
      <c r="O91" s="247"/>
      <c r="P91" s="247"/>
      <c r="Q91" s="247"/>
      <c r="R91" s="247"/>
      <c r="S91" s="247"/>
      <c r="T91" s="149"/>
      <c r="U91" s="247"/>
      <c r="V91" s="247"/>
      <c r="W91" s="247"/>
      <c r="X91" s="179"/>
      <c r="Y91" s="180"/>
      <c r="Z91" s="268"/>
    </row>
    <row r="96" spans="1:32" ht="15.75" hidden="1" customHeight="1" x14ac:dyDescent="0.25">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row>
    <row r="97" spans="5:32" ht="15.75" hidden="1" customHeight="1" x14ac:dyDescent="0.25">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row>
    <row r="98" spans="5:32" ht="15.75" hidden="1" customHeight="1" x14ac:dyDescent="0.25">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row>
    <row r="99" spans="5:32" hidden="1" x14ac:dyDescent="0.25">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row>
    <row r="100" spans="5:32" hidden="1" x14ac:dyDescent="0.25">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row>
    <row r="101" spans="5:32" hidden="1" x14ac:dyDescent="0.25">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row>
    <row r="102" spans="5:32" hidden="1" x14ac:dyDescent="0.25">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row>
    <row r="103" spans="5:32" hidden="1" x14ac:dyDescent="0.25">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row>
    <row r="104" spans="5:32" ht="15" hidden="1" customHeight="1" x14ac:dyDescent="0.25">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row>
    <row r="105" spans="5:32" hidden="1" x14ac:dyDescent="0.25">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row>
    <row r="106" spans="5:32" hidden="1" x14ac:dyDescent="0.25">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row>
    <row r="107" spans="5:32" hidden="1" x14ac:dyDescent="0.25">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row>
    <row r="108" spans="5:32" hidden="1" x14ac:dyDescent="0.25">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row>
    <row r="109" spans="5:32" hidden="1" x14ac:dyDescent="0.25">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row>
    <row r="110" spans="5:32" hidden="1" x14ac:dyDescent="0.25">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row>
    <row r="111" spans="5:32" hidden="1" x14ac:dyDescent="0.25">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row>
    <row r="112" spans="5:32" hidden="1" x14ac:dyDescent="0.25">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row>
    <row r="113" spans="5:32" hidden="1" x14ac:dyDescent="0.25">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row>
    <row r="114" spans="5:32" hidden="1" x14ac:dyDescent="0.25">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row>
    <row r="115" spans="5:32" hidden="1" x14ac:dyDescent="0.25">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row>
    <row r="116" spans="5:32" hidden="1" x14ac:dyDescent="0.25">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row>
    <row r="117" spans="5:32" hidden="1" x14ac:dyDescent="0.25">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row>
    <row r="118" spans="5:32" hidden="1" x14ac:dyDescent="0.25">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row>
    <row r="119" spans="5:32" hidden="1" x14ac:dyDescent="0.25">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row>
    <row r="120" spans="5:32" hidden="1" x14ac:dyDescent="0.25">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row>
    <row r="121" spans="5:32" hidden="1" x14ac:dyDescent="0.25">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row>
    <row r="122" spans="5:32" hidden="1" x14ac:dyDescent="0.25">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row>
    <row r="123" spans="5:32" hidden="1" x14ac:dyDescent="0.25">
      <c r="E123" s="353"/>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row>
    <row r="124" spans="5:32" hidden="1" x14ac:dyDescent="0.25">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row>
    <row r="125" spans="5:32" hidden="1" x14ac:dyDescent="0.25">
      <c r="E125" s="353"/>
      <c r="F125" s="353"/>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row>
    <row r="126" spans="5:32" hidden="1" x14ac:dyDescent="0.25">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row>
    <row r="127" spans="5:32" hidden="1" x14ac:dyDescent="0.25">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row>
    <row r="128" spans="5:32" hidden="1" x14ac:dyDescent="0.25">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row>
    <row r="129" spans="5:32" hidden="1" x14ac:dyDescent="0.25">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row>
    <row r="130" spans="5:32" hidden="1" x14ac:dyDescent="0.25">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row>
    <row r="131" spans="5:32" hidden="1" x14ac:dyDescent="0.25">
      <c r="E131" s="353"/>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row>
    <row r="132" spans="5:32" hidden="1" x14ac:dyDescent="0.25">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row>
    <row r="133" spans="5:32" hidden="1" x14ac:dyDescent="0.25">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row>
    <row r="134" spans="5:32" hidden="1" x14ac:dyDescent="0.25">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row>
    <row r="135" spans="5:32" hidden="1" x14ac:dyDescent="0.25">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row>
    <row r="136" spans="5:32" hidden="1" x14ac:dyDescent="0.25">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row>
    <row r="137" spans="5:32" hidden="1" x14ac:dyDescent="0.25">
      <c r="E137" s="353"/>
      <c r="F137" s="353"/>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row>
    <row r="138" spans="5:32" hidden="1" x14ac:dyDescent="0.25">
      <c r="E138" s="353"/>
      <c r="F138" s="353"/>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row>
    <row r="139" spans="5:32" hidden="1" x14ac:dyDescent="0.25">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row>
    <row r="140" spans="5:32" hidden="1" x14ac:dyDescent="0.25">
      <c r="E140" s="353"/>
      <c r="F140" s="353"/>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row>
    <row r="141" spans="5:32" hidden="1" x14ac:dyDescent="0.25">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row>
    <row r="142" spans="5:32" hidden="1" x14ac:dyDescent="0.25">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row>
    <row r="143" spans="5:32" hidden="1" x14ac:dyDescent="0.25">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row>
    <row r="144" spans="5:32" hidden="1" x14ac:dyDescent="0.25">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row>
    <row r="145" spans="5:32" hidden="1" x14ac:dyDescent="0.25">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row>
    <row r="146" spans="5:32" hidden="1" x14ac:dyDescent="0.25">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row>
    <row r="147" spans="5:32" hidden="1" x14ac:dyDescent="0.25">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row>
    <row r="148" spans="5:32" hidden="1" x14ac:dyDescent="0.25">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row>
    <row r="149" spans="5:32" hidden="1" x14ac:dyDescent="0.25">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row>
    <row r="150" spans="5:32" hidden="1" x14ac:dyDescent="0.25">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row>
    <row r="151" spans="5:32" hidden="1" x14ac:dyDescent="0.25">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row>
    <row r="152" spans="5:32" hidden="1" x14ac:dyDescent="0.25">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row>
    <row r="153" spans="5:32" hidden="1" x14ac:dyDescent="0.25">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row>
    <row r="154" spans="5:32" hidden="1" x14ac:dyDescent="0.25">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row>
    <row r="155" spans="5:32" hidden="1" x14ac:dyDescent="0.25">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row>
    <row r="156" spans="5:32" hidden="1" x14ac:dyDescent="0.25">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row>
    <row r="157" spans="5:32" hidden="1" x14ac:dyDescent="0.25">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row>
    <row r="158" spans="5:32" hidden="1" x14ac:dyDescent="0.25">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row>
    <row r="159" spans="5:32" hidden="1" x14ac:dyDescent="0.25">
      <c r="E159" s="353"/>
      <c r="F159" s="353"/>
      <c r="G159" s="353"/>
      <c r="H159" s="353"/>
      <c r="I159" s="353"/>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row>
    <row r="160" spans="5:32" hidden="1" x14ac:dyDescent="0.25">
      <c r="E160" s="353"/>
      <c r="F160" s="353"/>
      <c r="G160" s="353"/>
      <c r="H160" s="353"/>
      <c r="I160" s="353"/>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row>
    <row r="161" spans="5:32" hidden="1" x14ac:dyDescent="0.25">
      <c r="E161" s="353"/>
      <c r="F161" s="353"/>
      <c r="G161" s="353"/>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row>
    <row r="162" spans="5:32" hidden="1" x14ac:dyDescent="0.25">
      <c r="E162" s="353"/>
      <c r="F162" s="353"/>
      <c r="G162" s="353"/>
      <c r="H162" s="353"/>
      <c r="I162" s="353"/>
      <c r="J162" s="353"/>
      <c r="K162" s="353"/>
      <c r="L162" s="353"/>
      <c r="M162" s="353"/>
      <c r="N162" s="353"/>
      <c r="O162" s="353"/>
      <c r="P162" s="353"/>
      <c r="Q162" s="353"/>
      <c r="R162" s="353"/>
      <c r="S162" s="353"/>
      <c r="T162" s="353"/>
      <c r="U162" s="353"/>
      <c r="V162" s="353"/>
      <c r="W162" s="353"/>
      <c r="X162" s="353"/>
      <c r="Y162" s="353"/>
      <c r="Z162" s="353"/>
      <c r="AA162" s="353"/>
      <c r="AB162" s="353"/>
      <c r="AC162" s="353"/>
      <c r="AD162" s="353"/>
      <c r="AE162" s="353"/>
      <c r="AF162" s="353"/>
    </row>
    <row r="163" spans="5:32" hidden="1" x14ac:dyDescent="0.25">
      <c r="E163" s="353"/>
      <c r="F163" s="353"/>
      <c r="G163" s="353"/>
      <c r="H163" s="353"/>
      <c r="I163" s="353"/>
      <c r="J163" s="353"/>
      <c r="K163" s="353"/>
      <c r="L163" s="353"/>
      <c r="M163" s="353"/>
      <c r="N163" s="353"/>
      <c r="O163" s="353"/>
      <c r="P163" s="353"/>
      <c r="Q163" s="353"/>
      <c r="R163" s="353"/>
      <c r="S163" s="353"/>
      <c r="T163" s="353"/>
      <c r="U163" s="353"/>
      <c r="V163" s="353"/>
      <c r="W163" s="353"/>
      <c r="X163" s="353"/>
      <c r="Y163" s="353"/>
      <c r="Z163" s="353"/>
      <c r="AA163" s="353"/>
      <c r="AB163" s="353"/>
      <c r="AC163" s="353"/>
      <c r="AD163" s="353"/>
      <c r="AE163" s="353"/>
      <c r="AF163" s="353"/>
    </row>
  </sheetData>
  <sheetProtection algorithmName="SHA-512" hashValue="aiL7KBVisYRiBJC+0kmtlF0McUi+wZRL3AeSzaWQGfVygK2QkewnF2gYoPJQ0XbwUT70nJzOZE1RMgj3aFeLQQ==" saltValue="AuOGMSKulLMoK/cLRvrYQA==" spinCount="100000" sheet="1" objects="1" scenarios="1"/>
  <autoFilter ref="A1:A71" xr:uid="{00000000-0009-0000-0000-000000000000}"/>
  <mergeCells count="76">
    <mergeCell ref="P9:T9"/>
    <mergeCell ref="J72:N72"/>
    <mergeCell ref="E96:AF163"/>
    <mergeCell ref="P7:T7"/>
    <mergeCell ref="C10:H10"/>
    <mergeCell ref="I10:O10"/>
    <mergeCell ref="P10:T10"/>
    <mergeCell ref="U10:W10"/>
    <mergeCell ref="AD72:AD75"/>
    <mergeCell ref="AB72:AB75"/>
    <mergeCell ref="AB7:AD7"/>
    <mergeCell ref="P15:T15"/>
    <mergeCell ref="U15:W15"/>
    <mergeCell ref="P20:T20"/>
    <mergeCell ref="U20:W20"/>
    <mergeCell ref="P34:T34"/>
    <mergeCell ref="C59:H59"/>
    <mergeCell ref="B10:B24"/>
    <mergeCell ref="C34:H34"/>
    <mergeCell ref="C44:H44"/>
    <mergeCell ref="C20:H20"/>
    <mergeCell ref="I15:O15"/>
    <mergeCell ref="B34:B68"/>
    <mergeCell ref="I49:O49"/>
    <mergeCell ref="C11:C14"/>
    <mergeCell ref="C16:C19"/>
    <mergeCell ref="C15:H15"/>
    <mergeCell ref="I44:O44"/>
    <mergeCell ref="C40:C43"/>
    <mergeCell ref="C64:H64"/>
    <mergeCell ref="I64:O64"/>
    <mergeCell ref="I59:O59"/>
    <mergeCell ref="C60:C63"/>
    <mergeCell ref="N1:T1"/>
    <mergeCell ref="Z72:Z75"/>
    <mergeCell ref="B27:B31"/>
    <mergeCell ref="C27:H27"/>
    <mergeCell ref="I27:O27"/>
    <mergeCell ref="P27:T27"/>
    <mergeCell ref="U27:W27"/>
    <mergeCell ref="C28:C31"/>
    <mergeCell ref="B71:H71"/>
    <mergeCell ref="J5:L5"/>
    <mergeCell ref="J6:L6"/>
    <mergeCell ref="I4:L4"/>
    <mergeCell ref="I7:N7"/>
    <mergeCell ref="C3:L3"/>
    <mergeCell ref="E6:G6"/>
    <mergeCell ref="I20:O20"/>
    <mergeCell ref="C4:G4"/>
    <mergeCell ref="C5:G5"/>
    <mergeCell ref="C21:C24"/>
    <mergeCell ref="I39:O39"/>
    <mergeCell ref="I34:O34"/>
    <mergeCell ref="J9:N9"/>
    <mergeCell ref="U34:W34"/>
    <mergeCell ref="C35:C38"/>
    <mergeCell ref="C39:H39"/>
    <mergeCell ref="P39:T39"/>
    <mergeCell ref="U39:W39"/>
    <mergeCell ref="P64:T64"/>
    <mergeCell ref="U64:W64"/>
    <mergeCell ref="C55:C58"/>
    <mergeCell ref="P44:T44"/>
    <mergeCell ref="U44:W44"/>
    <mergeCell ref="C45:C48"/>
    <mergeCell ref="C49:H49"/>
    <mergeCell ref="P49:T49"/>
    <mergeCell ref="U49:W49"/>
    <mergeCell ref="C50:C53"/>
    <mergeCell ref="C54:H54"/>
    <mergeCell ref="I54:O54"/>
    <mergeCell ref="P54:T54"/>
    <mergeCell ref="U54:W54"/>
    <mergeCell ref="P59:T59"/>
    <mergeCell ref="U59:W59"/>
  </mergeCells>
  <dataValidations disablePrompts="1" count="2">
    <dataValidation type="date" allowBlank="1" showInputMessage="1" showErrorMessage="1" error="Heeft u een indieningsdatum van deze begroting ingevuld? (cel C6)" sqref="J5:M5" xr:uid="{00000000-0002-0000-0000-000000000000}">
      <formula1>C6</formula1>
      <formula2>44926</formula2>
    </dataValidation>
    <dataValidation type="date" allowBlank="1" showInputMessage="1" showErrorMessage="1" error="Heeft u een indieningsdatum van deze begroting ingevuld? (cel C6)" sqref="J6:M6" xr:uid="{00000000-0002-0000-0000-000001000000}">
      <formula1>C6</formula1>
      <formula2>45657</formula2>
    </dataValidation>
  </dataValidations>
  <pageMargins left="0.7" right="0.7" top="0.75" bottom="0.75" header="0.3" footer="0.3"/>
  <pageSetup paperSize="8" scale="5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51" r:id="rId4" name="List Box 127">
              <controlPr defaultSize="0" autoLine="0" autoPict="0">
                <anchor moveWithCells="1">
                  <from>
                    <xdr:col>13</xdr:col>
                    <xdr:colOff>57150</xdr:colOff>
                    <xdr:row>1</xdr:row>
                    <xdr:rowOff>0</xdr:rowOff>
                  </from>
                  <to>
                    <xdr:col>20</xdr:col>
                    <xdr:colOff>19050</xdr:colOff>
                    <xdr:row>5</xdr:row>
                    <xdr:rowOff>171450</xdr:rowOff>
                  </to>
                </anchor>
              </controlPr>
            </control>
          </mc:Choice>
        </mc:AlternateContent>
        <mc:AlternateContent xmlns:mc="http://schemas.openxmlformats.org/markup-compatibility/2006">
          <mc:Choice Requires="x14">
            <control shapeId="1154" r:id="rId5" name="Drop Down 130">
              <controlPr defaultSize="0" autoLine="0" autoPict="0">
                <anchor moveWithCells="1">
                  <from>
                    <xdr:col>2</xdr:col>
                    <xdr:colOff>0</xdr:colOff>
                    <xdr:row>63</xdr:row>
                    <xdr:rowOff>142875</xdr:rowOff>
                  </from>
                  <to>
                    <xdr:col>3</xdr:col>
                    <xdr:colOff>0</xdr:colOff>
                    <xdr:row>65</xdr:row>
                    <xdr:rowOff>0</xdr:rowOff>
                  </to>
                </anchor>
              </controlPr>
            </control>
          </mc:Choice>
        </mc:AlternateContent>
        <mc:AlternateContent xmlns:mc="http://schemas.openxmlformats.org/markup-compatibility/2006">
          <mc:Choice Requires="x14">
            <control shapeId="1156" r:id="rId6" name="Drop Down 132">
              <controlPr defaultSize="0" autoLine="0" autoPict="0">
                <anchor moveWithCells="1">
                  <from>
                    <xdr:col>2</xdr:col>
                    <xdr:colOff>0</xdr:colOff>
                    <xdr:row>65</xdr:row>
                    <xdr:rowOff>142875</xdr:rowOff>
                  </from>
                  <to>
                    <xdr:col>3</xdr:col>
                    <xdr:colOff>0</xdr:colOff>
                    <xdr:row>67</xdr:row>
                    <xdr:rowOff>0</xdr:rowOff>
                  </to>
                </anchor>
              </controlPr>
            </control>
          </mc:Choice>
        </mc:AlternateContent>
        <mc:AlternateContent xmlns:mc="http://schemas.openxmlformats.org/markup-compatibility/2006">
          <mc:Choice Requires="x14">
            <control shapeId="1157" r:id="rId7" name="Drop Down 133">
              <controlPr defaultSize="0" autoLine="0" autoPict="0">
                <anchor moveWithCells="1">
                  <from>
                    <xdr:col>2</xdr:col>
                    <xdr:colOff>0</xdr:colOff>
                    <xdr:row>64</xdr:row>
                    <xdr:rowOff>142875</xdr:rowOff>
                  </from>
                  <to>
                    <xdr:col>3</xdr:col>
                    <xdr:colOff>0</xdr:colOff>
                    <xdr:row>66</xdr:row>
                    <xdr:rowOff>0</xdr:rowOff>
                  </to>
                </anchor>
              </controlPr>
            </control>
          </mc:Choice>
        </mc:AlternateContent>
        <mc:AlternateContent xmlns:mc="http://schemas.openxmlformats.org/markup-compatibility/2006">
          <mc:Choice Requires="x14">
            <control shapeId="1158" r:id="rId8" name="Drop Down 134">
              <controlPr defaultSize="0" autoLine="0" autoPict="0">
                <anchor moveWithCells="1">
                  <from>
                    <xdr:col>2</xdr:col>
                    <xdr:colOff>0</xdr:colOff>
                    <xdr:row>66</xdr:row>
                    <xdr:rowOff>142875</xdr:rowOff>
                  </from>
                  <to>
                    <xdr:col>3</xdr:col>
                    <xdr:colOff>0</xdr:colOff>
                    <xdr:row>68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G37"/>
  <sheetViews>
    <sheetView workbookViewId="0">
      <pane xSplit="1" topLeftCell="B1" activePane="topRight" state="frozen"/>
      <selection pane="topRight" activeCell="E6" sqref="E6"/>
    </sheetView>
  </sheetViews>
  <sheetFormatPr defaultColWidth="8.85546875" defaultRowHeight="15" zeroHeight="1" x14ac:dyDescent="0.25"/>
  <cols>
    <col min="1" max="1" width="22.42578125" style="126" customWidth="1"/>
    <col min="2" max="2" width="4.85546875" customWidth="1"/>
    <col min="3" max="3" width="4.140625" customWidth="1"/>
    <col min="4" max="4" width="14.42578125" customWidth="1"/>
    <col min="5" max="5" width="35.5703125" customWidth="1"/>
    <col min="6" max="6" width="14.140625" customWidth="1"/>
    <col min="7" max="7" width="6.140625" customWidth="1"/>
    <col min="8" max="8" width="4.85546875" style="152" customWidth="1"/>
    <col min="9" max="9" width="4.140625" customWidth="1"/>
    <col min="10" max="10" width="14.42578125" customWidth="1"/>
    <col min="11" max="11" width="35.5703125" customWidth="1"/>
    <col min="12" max="12" width="14.140625" customWidth="1"/>
    <col min="13" max="13" width="6.140625" customWidth="1"/>
    <col min="14" max="14" width="4.85546875" customWidth="1"/>
    <col min="15" max="15" width="4.140625" customWidth="1"/>
    <col min="16" max="16" width="14.42578125" customWidth="1"/>
    <col min="17" max="17" width="35.5703125" customWidth="1"/>
    <col min="18" max="18" width="14.140625" customWidth="1"/>
    <col min="19" max="19" width="6.140625" customWidth="1"/>
    <col min="20" max="20" width="4.85546875" customWidth="1"/>
    <col min="21" max="21" width="4.140625" customWidth="1"/>
    <col min="22" max="22" width="14.42578125" customWidth="1"/>
    <col min="23" max="23" width="35.5703125" customWidth="1"/>
    <col min="24" max="24" width="14.140625" customWidth="1"/>
    <col min="25" max="25" width="6.140625" customWidth="1"/>
    <col min="26" max="26" width="4.85546875" customWidth="1"/>
    <col min="27" max="27" width="4.140625" customWidth="1"/>
    <col min="28" max="28" width="14.42578125" customWidth="1"/>
    <col min="29" max="29" width="35.5703125" customWidth="1"/>
    <col min="30" max="30" width="14.140625" customWidth="1"/>
    <col min="31" max="31" width="6.140625" customWidth="1"/>
    <col min="33" max="33" width="23.5703125" customWidth="1"/>
    <col min="256" max="256" width="5.85546875" customWidth="1"/>
    <col min="258" max="258" width="14.42578125" customWidth="1"/>
    <col min="259" max="259" width="43.7109375" customWidth="1"/>
    <col min="260" max="260" width="10.7109375" customWidth="1"/>
    <col min="261" max="261" width="6.140625" customWidth="1"/>
    <col min="512" max="512" width="5.85546875" customWidth="1"/>
    <col min="514" max="514" width="14.42578125" customWidth="1"/>
    <col min="515" max="515" width="43.7109375" customWidth="1"/>
    <col min="516" max="516" width="10.7109375" customWidth="1"/>
    <col min="517" max="517" width="6.140625" customWidth="1"/>
    <col min="768" max="768" width="5.85546875" customWidth="1"/>
    <col min="770" max="770" width="14.42578125" customWidth="1"/>
    <col min="771" max="771" width="43.7109375" customWidth="1"/>
    <col min="772" max="772" width="10.7109375" customWidth="1"/>
    <col min="773" max="773" width="6.140625" customWidth="1"/>
    <col min="1024" max="1024" width="5.85546875" customWidth="1"/>
    <col min="1026" max="1026" width="14.42578125" customWidth="1"/>
    <col min="1027" max="1027" width="43.7109375" customWidth="1"/>
    <col min="1028" max="1028" width="10.7109375" customWidth="1"/>
    <col min="1029" max="1029" width="6.140625" customWidth="1"/>
    <col min="1280" max="1280" width="5.85546875" customWidth="1"/>
    <col min="1282" max="1282" width="14.42578125" customWidth="1"/>
    <col min="1283" max="1283" width="43.7109375" customWidth="1"/>
    <col min="1284" max="1284" width="10.7109375" customWidth="1"/>
    <col min="1285" max="1285" width="6.140625" customWidth="1"/>
    <col min="1536" max="1536" width="5.85546875" customWidth="1"/>
    <col min="1538" max="1538" width="14.42578125" customWidth="1"/>
    <col min="1539" max="1539" width="43.7109375" customWidth="1"/>
    <col min="1540" max="1540" width="10.7109375" customWidth="1"/>
    <col min="1541" max="1541" width="6.140625" customWidth="1"/>
    <col min="1792" max="1792" width="5.85546875" customWidth="1"/>
    <col min="1794" max="1794" width="14.42578125" customWidth="1"/>
    <col min="1795" max="1795" width="43.7109375" customWidth="1"/>
    <col min="1796" max="1796" width="10.7109375" customWidth="1"/>
    <col min="1797" max="1797" width="6.140625" customWidth="1"/>
    <col min="2048" max="2048" width="5.85546875" customWidth="1"/>
    <col min="2050" max="2050" width="14.42578125" customWidth="1"/>
    <col min="2051" max="2051" width="43.7109375" customWidth="1"/>
    <col min="2052" max="2052" width="10.7109375" customWidth="1"/>
    <col min="2053" max="2053" width="6.140625" customWidth="1"/>
    <col min="2304" max="2304" width="5.85546875" customWidth="1"/>
    <col min="2306" max="2306" width="14.42578125" customWidth="1"/>
    <col min="2307" max="2307" width="43.7109375" customWidth="1"/>
    <col min="2308" max="2308" width="10.7109375" customWidth="1"/>
    <col min="2309" max="2309" width="6.140625" customWidth="1"/>
    <col min="2560" max="2560" width="5.85546875" customWidth="1"/>
    <col min="2562" max="2562" width="14.42578125" customWidth="1"/>
    <col min="2563" max="2563" width="43.7109375" customWidth="1"/>
    <col min="2564" max="2564" width="10.7109375" customWidth="1"/>
    <col min="2565" max="2565" width="6.140625" customWidth="1"/>
    <col min="2816" max="2816" width="5.85546875" customWidth="1"/>
    <col min="2818" max="2818" width="14.42578125" customWidth="1"/>
    <col min="2819" max="2819" width="43.7109375" customWidth="1"/>
    <col min="2820" max="2820" width="10.7109375" customWidth="1"/>
    <col min="2821" max="2821" width="6.140625" customWidth="1"/>
    <col min="3072" max="3072" width="5.85546875" customWidth="1"/>
    <col min="3074" max="3074" width="14.42578125" customWidth="1"/>
    <col min="3075" max="3075" width="43.7109375" customWidth="1"/>
    <col min="3076" max="3076" width="10.7109375" customWidth="1"/>
    <col min="3077" max="3077" width="6.140625" customWidth="1"/>
    <col min="3328" max="3328" width="5.85546875" customWidth="1"/>
    <col min="3330" max="3330" width="14.42578125" customWidth="1"/>
    <col min="3331" max="3331" width="43.7109375" customWidth="1"/>
    <col min="3332" max="3332" width="10.7109375" customWidth="1"/>
    <col min="3333" max="3333" width="6.140625" customWidth="1"/>
    <col min="3584" max="3584" width="5.85546875" customWidth="1"/>
    <col min="3586" max="3586" width="14.42578125" customWidth="1"/>
    <col min="3587" max="3587" width="43.7109375" customWidth="1"/>
    <col min="3588" max="3588" width="10.7109375" customWidth="1"/>
    <col min="3589" max="3589" width="6.140625" customWidth="1"/>
    <col min="3840" max="3840" width="5.85546875" customWidth="1"/>
    <col min="3842" max="3842" width="14.42578125" customWidth="1"/>
    <col min="3843" max="3843" width="43.7109375" customWidth="1"/>
    <col min="3844" max="3844" width="10.7109375" customWidth="1"/>
    <col min="3845" max="3845" width="6.140625" customWidth="1"/>
    <col min="4096" max="4096" width="5.85546875" customWidth="1"/>
    <col min="4098" max="4098" width="14.42578125" customWidth="1"/>
    <col min="4099" max="4099" width="43.7109375" customWidth="1"/>
    <col min="4100" max="4100" width="10.7109375" customWidth="1"/>
    <col min="4101" max="4101" width="6.140625" customWidth="1"/>
    <col min="4352" max="4352" width="5.85546875" customWidth="1"/>
    <col min="4354" max="4354" width="14.42578125" customWidth="1"/>
    <col min="4355" max="4355" width="43.7109375" customWidth="1"/>
    <col min="4356" max="4356" width="10.7109375" customWidth="1"/>
    <col min="4357" max="4357" width="6.140625" customWidth="1"/>
    <col min="4608" max="4608" width="5.85546875" customWidth="1"/>
    <col min="4610" max="4610" width="14.42578125" customWidth="1"/>
    <col min="4611" max="4611" width="43.7109375" customWidth="1"/>
    <col min="4612" max="4612" width="10.7109375" customWidth="1"/>
    <col min="4613" max="4613" width="6.140625" customWidth="1"/>
    <col min="4864" max="4864" width="5.85546875" customWidth="1"/>
    <col min="4866" max="4866" width="14.42578125" customWidth="1"/>
    <col min="4867" max="4867" width="43.7109375" customWidth="1"/>
    <col min="4868" max="4868" width="10.7109375" customWidth="1"/>
    <col min="4869" max="4869" width="6.140625" customWidth="1"/>
    <col min="5120" max="5120" width="5.85546875" customWidth="1"/>
    <col min="5122" max="5122" width="14.42578125" customWidth="1"/>
    <col min="5123" max="5123" width="43.7109375" customWidth="1"/>
    <col min="5124" max="5124" width="10.7109375" customWidth="1"/>
    <col min="5125" max="5125" width="6.140625" customWidth="1"/>
    <col min="5376" max="5376" width="5.85546875" customWidth="1"/>
    <col min="5378" max="5378" width="14.42578125" customWidth="1"/>
    <col min="5379" max="5379" width="43.7109375" customWidth="1"/>
    <col min="5380" max="5380" width="10.7109375" customWidth="1"/>
    <col min="5381" max="5381" width="6.140625" customWidth="1"/>
    <col min="5632" max="5632" width="5.85546875" customWidth="1"/>
    <col min="5634" max="5634" width="14.42578125" customWidth="1"/>
    <col min="5635" max="5635" width="43.7109375" customWidth="1"/>
    <col min="5636" max="5636" width="10.7109375" customWidth="1"/>
    <col min="5637" max="5637" width="6.140625" customWidth="1"/>
    <col min="5888" max="5888" width="5.85546875" customWidth="1"/>
    <col min="5890" max="5890" width="14.42578125" customWidth="1"/>
    <col min="5891" max="5891" width="43.7109375" customWidth="1"/>
    <col min="5892" max="5892" width="10.7109375" customWidth="1"/>
    <col min="5893" max="5893" width="6.140625" customWidth="1"/>
    <col min="6144" max="6144" width="5.85546875" customWidth="1"/>
    <col min="6146" max="6146" width="14.42578125" customWidth="1"/>
    <col min="6147" max="6147" width="43.7109375" customWidth="1"/>
    <col min="6148" max="6148" width="10.7109375" customWidth="1"/>
    <col min="6149" max="6149" width="6.140625" customWidth="1"/>
    <col min="6400" max="6400" width="5.85546875" customWidth="1"/>
    <col min="6402" max="6402" width="14.42578125" customWidth="1"/>
    <col min="6403" max="6403" width="43.7109375" customWidth="1"/>
    <col min="6404" max="6404" width="10.7109375" customWidth="1"/>
    <col min="6405" max="6405" width="6.140625" customWidth="1"/>
    <col min="6656" max="6656" width="5.85546875" customWidth="1"/>
    <col min="6658" max="6658" width="14.42578125" customWidth="1"/>
    <col min="6659" max="6659" width="43.7109375" customWidth="1"/>
    <col min="6660" max="6660" width="10.7109375" customWidth="1"/>
    <col min="6661" max="6661" width="6.140625" customWidth="1"/>
    <col min="6912" max="6912" width="5.85546875" customWidth="1"/>
    <col min="6914" max="6914" width="14.42578125" customWidth="1"/>
    <col min="6915" max="6915" width="43.7109375" customWidth="1"/>
    <col min="6916" max="6916" width="10.7109375" customWidth="1"/>
    <col min="6917" max="6917" width="6.140625" customWidth="1"/>
    <col min="7168" max="7168" width="5.85546875" customWidth="1"/>
    <col min="7170" max="7170" width="14.42578125" customWidth="1"/>
    <col min="7171" max="7171" width="43.7109375" customWidth="1"/>
    <col min="7172" max="7172" width="10.7109375" customWidth="1"/>
    <col min="7173" max="7173" width="6.140625" customWidth="1"/>
    <col min="7424" max="7424" width="5.85546875" customWidth="1"/>
    <col min="7426" max="7426" width="14.42578125" customWidth="1"/>
    <col min="7427" max="7427" width="43.7109375" customWidth="1"/>
    <col min="7428" max="7428" width="10.7109375" customWidth="1"/>
    <col min="7429" max="7429" width="6.140625" customWidth="1"/>
    <col min="7680" max="7680" width="5.85546875" customWidth="1"/>
    <col min="7682" max="7682" width="14.42578125" customWidth="1"/>
    <col min="7683" max="7683" width="43.7109375" customWidth="1"/>
    <col min="7684" max="7684" width="10.7109375" customWidth="1"/>
    <col min="7685" max="7685" width="6.140625" customWidth="1"/>
    <col min="7936" max="7936" width="5.85546875" customWidth="1"/>
    <col min="7938" max="7938" width="14.42578125" customWidth="1"/>
    <col min="7939" max="7939" width="43.7109375" customWidth="1"/>
    <col min="7940" max="7940" width="10.7109375" customWidth="1"/>
    <col min="7941" max="7941" width="6.140625" customWidth="1"/>
    <col min="8192" max="8192" width="5.85546875" customWidth="1"/>
    <col min="8194" max="8194" width="14.42578125" customWidth="1"/>
    <col min="8195" max="8195" width="43.7109375" customWidth="1"/>
    <col min="8196" max="8196" width="10.7109375" customWidth="1"/>
    <col min="8197" max="8197" width="6.140625" customWidth="1"/>
    <col min="8448" max="8448" width="5.85546875" customWidth="1"/>
    <col min="8450" max="8450" width="14.42578125" customWidth="1"/>
    <col min="8451" max="8451" width="43.7109375" customWidth="1"/>
    <col min="8452" max="8452" width="10.7109375" customWidth="1"/>
    <col min="8453" max="8453" width="6.140625" customWidth="1"/>
    <col min="8704" max="8704" width="5.85546875" customWidth="1"/>
    <col min="8706" max="8706" width="14.42578125" customWidth="1"/>
    <col min="8707" max="8707" width="43.7109375" customWidth="1"/>
    <col min="8708" max="8708" width="10.7109375" customWidth="1"/>
    <col min="8709" max="8709" width="6.140625" customWidth="1"/>
    <col min="8960" max="8960" width="5.85546875" customWidth="1"/>
    <col min="8962" max="8962" width="14.42578125" customWidth="1"/>
    <col min="8963" max="8963" width="43.7109375" customWidth="1"/>
    <col min="8964" max="8964" width="10.7109375" customWidth="1"/>
    <col min="8965" max="8965" width="6.140625" customWidth="1"/>
    <col min="9216" max="9216" width="5.85546875" customWidth="1"/>
    <col min="9218" max="9218" width="14.42578125" customWidth="1"/>
    <col min="9219" max="9219" width="43.7109375" customWidth="1"/>
    <col min="9220" max="9220" width="10.7109375" customWidth="1"/>
    <col min="9221" max="9221" width="6.140625" customWidth="1"/>
    <col min="9472" max="9472" width="5.85546875" customWidth="1"/>
    <col min="9474" max="9474" width="14.42578125" customWidth="1"/>
    <col min="9475" max="9475" width="43.7109375" customWidth="1"/>
    <col min="9476" max="9476" width="10.7109375" customWidth="1"/>
    <col min="9477" max="9477" width="6.140625" customWidth="1"/>
    <col min="9728" max="9728" width="5.85546875" customWidth="1"/>
    <col min="9730" max="9730" width="14.42578125" customWidth="1"/>
    <col min="9731" max="9731" width="43.7109375" customWidth="1"/>
    <col min="9732" max="9732" width="10.7109375" customWidth="1"/>
    <col min="9733" max="9733" width="6.140625" customWidth="1"/>
    <col min="9984" max="9984" width="5.85546875" customWidth="1"/>
    <col min="9986" max="9986" width="14.42578125" customWidth="1"/>
    <col min="9987" max="9987" width="43.7109375" customWidth="1"/>
    <col min="9988" max="9988" width="10.7109375" customWidth="1"/>
    <col min="9989" max="9989" width="6.140625" customWidth="1"/>
    <col min="10240" max="10240" width="5.85546875" customWidth="1"/>
    <col min="10242" max="10242" width="14.42578125" customWidth="1"/>
    <col min="10243" max="10243" width="43.7109375" customWidth="1"/>
    <col min="10244" max="10244" width="10.7109375" customWidth="1"/>
    <col min="10245" max="10245" width="6.140625" customWidth="1"/>
    <col min="10496" max="10496" width="5.85546875" customWidth="1"/>
    <col min="10498" max="10498" width="14.42578125" customWidth="1"/>
    <col min="10499" max="10499" width="43.7109375" customWidth="1"/>
    <col min="10500" max="10500" width="10.7109375" customWidth="1"/>
    <col min="10501" max="10501" width="6.140625" customWidth="1"/>
    <col min="10752" max="10752" width="5.85546875" customWidth="1"/>
    <col min="10754" max="10754" width="14.42578125" customWidth="1"/>
    <col min="10755" max="10755" width="43.7109375" customWidth="1"/>
    <col min="10756" max="10756" width="10.7109375" customWidth="1"/>
    <col min="10757" max="10757" width="6.140625" customWidth="1"/>
    <col min="11008" max="11008" width="5.85546875" customWidth="1"/>
    <col min="11010" max="11010" width="14.42578125" customWidth="1"/>
    <col min="11011" max="11011" width="43.7109375" customWidth="1"/>
    <col min="11012" max="11012" width="10.7109375" customWidth="1"/>
    <col min="11013" max="11013" width="6.140625" customWidth="1"/>
    <col min="11264" max="11264" width="5.85546875" customWidth="1"/>
    <col min="11266" max="11266" width="14.42578125" customWidth="1"/>
    <col min="11267" max="11267" width="43.7109375" customWidth="1"/>
    <col min="11268" max="11268" width="10.7109375" customWidth="1"/>
    <col min="11269" max="11269" width="6.140625" customWidth="1"/>
    <col min="11520" max="11520" width="5.85546875" customWidth="1"/>
    <col min="11522" max="11522" width="14.42578125" customWidth="1"/>
    <col min="11523" max="11523" width="43.7109375" customWidth="1"/>
    <col min="11524" max="11524" width="10.7109375" customWidth="1"/>
    <col min="11525" max="11525" width="6.140625" customWidth="1"/>
    <col min="11776" max="11776" width="5.85546875" customWidth="1"/>
    <col min="11778" max="11778" width="14.42578125" customWidth="1"/>
    <col min="11779" max="11779" width="43.7109375" customWidth="1"/>
    <col min="11780" max="11780" width="10.7109375" customWidth="1"/>
    <col min="11781" max="11781" width="6.140625" customWidth="1"/>
    <col min="12032" max="12032" width="5.85546875" customWidth="1"/>
    <col min="12034" max="12034" width="14.42578125" customWidth="1"/>
    <col min="12035" max="12035" width="43.7109375" customWidth="1"/>
    <col min="12036" max="12036" width="10.7109375" customWidth="1"/>
    <col min="12037" max="12037" width="6.140625" customWidth="1"/>
    <col min="12288" max="12288" width="5.85546875" customWidth="1"/>
    <col min="12290" max="12290" width="14.42578125" customWidth="1"/>
    <col min="12291" max="12291" width="43.7109375" customWidth="1"/>
    <col min="12292" max="12292" width="10.7109375" customWidth="1"/>
    <col min="12293" max="12293" width="6.140625" customWidth="1"/>
    <col min="12544" max="12544" width="5.85546875" customWidth="1"/>
    <col min="12546" max="12546" width="14.42578125" customWidth="1"/>
    <col min="12547" max="12547" width="43.7109375" customWidth="1"/>
    <col min="12548" max="12548" width="10.7109375" customWidth="1"/>
    <col min="12549" max="12549" width="6.140625" customWidth="1"/>
    <col min="12800" max="12800" width="5.85546875" customWidth="1"/>
    <col min="12802" max="12802" width="14.42578125" customWidth="1"/>
    <col min="12803" max="12803" width="43.7109375" customWidth="1"/>
    <col min="12804" max="12804" width="10.7109375" customWidth="1"/>
    <col min="12805" max="12805" width="6.140625" customWidth="1"/>
    <col min="13056" max="13056" width="5.85546875" customWidth="1"/>
    <col min="13058" max="13058" width="14.42578125" customWidth="1"/>
    <col min="13059" max="13059" width="43.7109375" customWidth="1"/>
    <col min="13060" max="13060" width="10.7109375" customWidth="1"/>
    <col min="13061" max="13061" width="6.140625" customWidth="1"/>
    <col min="13312" max="13312" width="5.85546875" customWidth="1"/>
    <col min="13314" max="13314" width="14.42578125" customWidth="1"/>
    <col min="13315" max="13315" width="43.7109375" customWidth="1"/>
    <col min="13316" max="13316" width="10.7109375" customWidth="1"/>
    <col min="13317" max="13317" width="6.140625" customWidth="1"/>
    <col min="13568" max="13568" width="5.85546875" customWidth="1"/>
    <col min="13570" max="13570" width="14.42578125" customWidth="1"/>
    <col min="13571" max="13571" width="43.7109375" customWidth="1"/>
    <col min="13572" max="13572" width="10.7109375" customWidth="1"/>
    <col min="13573" max="13573" width="6.140625" customWidth="1"/>
    <col min="13824" max="13824" width="5.85546875" customWidth="1"/>
    <col min="13826" max="13826" width="14.42578125" customWidth="1"/>
    <col min="13827" max="13827" width="43.7109375" customWidth="1"/>
    <col min="13828" max="13828" width="10.7109375" customWidth="1"/>
    <col min="13829" max="13829" width="6.140625" customWidth="1"/>
    <col min="14080" max="14080" width="5.85546875" customWidth="1"/>
    <col min="14082" max="14082" width="14.42578125" customWidth="1"/>
    <col min="14083" max="14083" width="43.7109375" customWidth="1"/>
    <col min="14084" max="14084" width="10.7109375" customWidth="1"/>
    <col min="14085" max="14085" width="6.140625" customWidth="1"/>
    <col min="14336" max="14336" width="5.85546875" customWidth="1"/>
    <col min="14338" max="14338" width="14.42578125" customWidth="1"/>
    <col min="14339" max="14339" width="43.7109375" customWidth="1"/>
    <col min="14340" max="14340" width="10.7109375" customWidth="1"/>
    <col min="14341" max="14341" width="6.140625" customWidth="1"/>
    <col min="14592" max="14592" width="5.85546875" customWidth="1"/>
    <col min="14594" max="14594" width="14.42578125" customWidth="1"/>
    <col min="14595" max="14595" width="43.7109375" customWidth="1"/>
    <col min="14596" max="14596" width="10.7109375" customWidth="1"/>
    <col min="14597" max="14597" width="6.140625" customWidth="1"/>
    <col min="14848" max="14848" width="5.85546875" customWidth="1"/>
    <col min="14850" max="14850" width="14.42578125" customWidth="1"/>
    <col min="14851" max="14851" width="43.7109375" customWidth="1"/>
    <col min="14852" max="14852" width="10.7109375" customWidth="1"/>
    <col min="14853" max="14853" width="6.140625" customWidth="1"/>
    <col min="15104" max="15104" width="5.85546875" customWidth="1"/>
    <col min="15106" max="15106" width="14.42578125" customWidth="1"/>
    <col min="15107" max="15107" width="43.7109375" customWidth="1"/>
    <col min="15108" max="15108" width="10.7109375" customWidth="1"/>
    <col min="15109" max="15109" width="6.140625" customWidth="1"/>
    <col min="15360" max="15360" width="5.85546875" customWidth="1"/>
    <col min="15362" max="15362" width="14.42578125" customWidth="1"/>
    <col min="15363" max="15363" width="43.7109375" customWidth="1"/>
    <col min="15364" max="15364" width="10.7109375" customWidth="1"/>
    <col min="15365" max="15365" width="6.140625" customWidth="1"/>
    <col min="15616" max="15616" width="5.85546875" customWidth="1"/>
    <col min="15618" max="15618" width="14.42578125" customWidth="1"/>
    <col min="15619" max="15619" width="43.7109375" customWidth="1"/>
    <col min="15620" max="15620" width="10.7109375" customWidth="1"/>
    <col min="15621" max="15621" width="6.140625" customWidth="1"/>
    <col min="15872" max="15872" width="5.85546875" customWidth="1"/>
    <col min="15874" max="15874" width="14.42578125" customWidth="1"/>
    <col min="15875" max="15875" width="43.7109375" customWidth="1"/>
    <col min="15876" max="15876" width="10.7109375" customWidth="1"/>
    <col min="15877" max="15877" width="6.140625" customWidth="1"/>
    <col min="16128" max="16128" width="5.85546875" customWidth="1"/>
    <col min="16130" max="16130" width="14.42578125" customWidth="1"/>
    <col min="16131" max="16131" width="43.7109375" customWidth="1"/>
    <col min="16132" max="16132" width="10.7109375" customWidth="1"/>
    <col min="16133" max="16133" width="6.140625" customWidth="1"/>
  </cols>
  <sheetData>
    <row r="1" spans="1:33" ht="15.75" customHeight="1" thickBot="1" x14ac:dyDescent="0.3">
      <c r="A1" s="198"/>
      <c r="B1" s="201"/>
      <c r="C1" s="198"/>
      <c r="D1" s="198"/>
      <c r="E1" s="198"/>
      <c r="F1" s="199"/>
      <c r="G1" s="200"/>
      <c r="H1" s="201"/>
      <c r="I1" s="198"/>
      <c r="J1" s="198"/>
      <c r="K1" s="198"/>
      <c r="L1" s="199"/>
      <c r="M1" s="200"/>
      <c r="N1" s="201"/>
      <c r="O1" s="198"/>
      <c r="P1" s="198"/>
      <c r="Q1" s="198"/>
      <c r="R1" s="199"/>
      <c r="S1" s="200"/>
      <c r="T1" s="201"/>
      <c r="U1" s="198"/>
      <c r="V1" s="198"/>
      <c r="W1" s="198"/>
      <c r="X1" s="199"/>
      <c r="Y1" s="200"/>
      <c r="Z1" s="201"/>
      <c r="AA1" s="198"/>
      <c r="AB1" s="198"/>
      <c r="AC1" s="198"/>
      <c r="AD1" s="199"/>
      <c r="AE1" s="200"/>
      <c r="AF1" s="204"/>
    </row>
    <row r="2" spans="1:33" ht="15" customHeight="1" x14ac:dyDescent="0.25">
      <c r="A2" s="363" t="s">
        <v>94</v>
      </c>
      <c r="B2" s="202"/>
      <c r="C2" s="16"/>
      <c r="D2" s="17"/>
      <c r="E2" s="17"/>
      <c r="F2" s="18"/>
      <c r="G2" s="19"/>
      <c r="H2" s="202"/>
      <c r="I2" s="16"/>
      <c r="J2" s="17"/>
      <c r="K2" s="17"/>
      <c r="L2" s="18"/>
      <c r="M2" s="19"/>
      <c r="N2" s="202"/>
      <c r="O2" s="16"/>
      <c r="P2" s="17"/>
      <c r="Q2" s="17"/>
      <c r="R2" s="18"/>
      <c r="S2" s="19"/>
      <c r="T2" s="202"/>
      <c r="U2" s="16"/>
      <c r="V2" s="17"/>
      <c r="W2" s="17"/>
      <c r="X2" s="18"/>
      <c r="Y2" s="19"/>
      <c r="Z2" s="202"/>
      <c r="AA2" s="16"/>
      <c r="AB2" s="17"/>
      <c r="AC2" s="17"/>
      <c r="AD2" s="18"/>
      <c r="AE2" s="19"/>
      <c r="AF2" s="152"/>
    </row>
    <row r="3" spans="1:33" ht="15" customHeight="1" x14ac:dyDescent="0.25">
      <c r="A3" s="364"/>
      <c r="B3" s="202"/>
      <c r="C3" s="20"/>
      <c r="D3" s="21" t="s">
        <v>14</v>
      </c>
      <c r="E3" s="22"/>
      <c r="F3" s="22"/>
      <c r="G3" s="23"/>
      <c r="H3" s="202"/>
      <c r="I3" s="20"/>
      <c r="J3" s="21" t="s">
        <v>14</v>
      </c>
      <c r="K3" s="22"/>
      <c r="L3" s="22"/>
      <c r="M3" s="23"/>
      <c r="N3" s="202"/>
      <c r="O3" s="20"/>
      <c r="P3" s="21" t="s">
        <v>14</v>
      </c>
      <c r="Q3" s="22"/>
      <c r="R3" s="22"/>
      <c r="S3" s="23"/>
      <c r="T3" s="202"/>
      <c r="U3" s="20"/>
      <c r="V3" s="21" t="s">
        <v>14</v>
      </c>
      <c r="W3" s="22"/>
      <c r="X3" s="22"/>
      <c r="Y3" s="23"/>
      <c r="Z3" s="202"/>
      <c r="AA3" s="20"/>
      <c r="AB3" s="21" t="s">
        <v>14</v>
      </c>
      <c r="AC3" s="22"/>
      <c r="AD3" s="22"/>
      <c r="AE3" s="23"/>
      <c r="AF3" s="152"/>
      <c r="AG3" s="362" t="s">
        <v>82</v>
      </c>
    </row>
    <row r="4" spans="1:33" x14ac:dyDescent="0.25">
      <c r="A4" s="364"/>
      <c r="B4" s="202"/>
      <c r="C4" s="20"/>
      <c r="D4" s="21"/>
      <c r="E4" s="22"/>
      <c r="F4" s="22"/>
      <c r="G4" s="23"/>
      <c r="H4" s="202"/>
      <c r="I4" s="20"/>
      <c r="J4" s="21"/>
      <c r="K4" s="22"/>
      <c r="L4" s="22"/>
      <c r="M4" s="23"/>
      <c r="N4" s="202"/>
      <c r="O4" s="20"/>
      <c r="P4" s="21"/>
      <c r="Q4" s="22"/>
      <c r="R4" s="22"/>
      <c r="S4" s="23"/>
      <c r="T4" s="202"/>
      <c r="U4" s="20"/>
      <c r="V4" s="21"/>
      <c r="W4" s="22"/>
      <c r="X4" s="22"/>
      <c r="Y4" s="23"/>
      <c r="Z4" s="202"/>
      <c r="AA4" s="20"/>
      <c r="AB4" s="21"/>
      <c r="AC4" s="22"/>
      <c r="AD4" s="22"/>
      <c r="AE4" s="23"/>
      <c r="AF4" s="152"/>
      <c r="AG4" s="362"/>
    </row>
    <row r="5" spans="1:33" x14ac:dyDescent="0.25">
      <c r="A5" s="364"/>
      <c r="B5" s="202"/>
      <c r="C5" s="20"/>
      <c r="D5" s="24"/>
      <c r="E5" s="25"/>
      <c r="F5" s="22"/>
      <c r="G5" s="23"/>
      <c r="H5" s="202"/>
      <c r="I5" s="20"/>
      <c r="J5" s="24"/>
      <c r="K5" s="25"/>
      <c r="L5" s="22"/>
      <c r="M5" s="23"/>
      <c r="N5" s="202"/>
      <c r="O5" s="20"/>
      <c r="P5" s="24"/>
      <c r="Q5" s="25"/>
      <c r="R5" s="22"/>
      <c r="S5" s="23"/>
      <c r="T5" s="202"/>
      <c r="U5" s="20"/>
      <c r="V5" s="24"/>
      <c r="W5" s="25"/>
      <c r="X5" s="22"/>
      <c r="Y5" s="23"/>
      <c r="Z5" s="202"/>
      <c r="AA5" s="20"/>
      <c r="AB5" s="24"/>
      <c r="AC5" s="25"/>
      <c r="AD5" s="22"/>
      <c r="AE5" s="23"/>
      <c r="AF5" s="152"/>
      <c r="AG5" s="362"/>
    </row>
    <row r="6" spans="1:33" x14ac:dyDescent="0.25">
      <c r="A6" s="364"/>
      <c r="B6" s="202"/>
      <c r="C6" s="20"/>
      <c r="D6" s="26" t="s">
        <v>15</v>
      </c>
      <c r="E6" s="27" t="str">
        <f>+Begroting!$C$5</f>
        <v>Vul hier de Titel van uw Project in</v>
      </c>
      <c r="F6" s="24"/>
      <c r="G6" s="23"/>
      <c r="H6" s="202"/>
      <c r="I6" s="20"/>
      <c r="J6" s="26" t="s">
        <v>15</v>
      </c>
      <c r="K6" s="27" t="str">
        <f>+Begroting!$C$5</f>
        <v>Vul hier de Titel van uw Project in</v>
      </c>
      <c r="L6" s="24"/>
      <c r="M6" s="23"/>
      <c r="N6" s="202"/>
      <c r="O6" s="20"/>
      <c r="P6" s="26" t="s">
        <v>15</v>
      </c>
      <c r="Q6" s="27" t="str">
        <f>+Begroting!$C$5</f>
        <v>Vul hier de Titel van uw Project in</v>
      </c>
      <c r="R6" s="24"/>
      <c r="S6" s="23"/>
      <c r="T6" s="202"/>
      <c r="U6" s="20"/>
      <c r="V6" s="26" t="s">
        <v>15</v>
      </c>
      <c r="W6" s="27" t="str">
        <f>+Begroting!$C$5</f>
        <v>Vul hier de Titel van uw Project in</v>
      </c>
      <c r="X6" s="24"/>
      <c r="Y6" s="23"/>
      <c r="Z6" s="202"/>
      <c r="AA6" s="20"/>
      <c r="AB6" s="26" t="s">
        <v>15</v>
      </c>
      <c r="AC6" s="27" t="str">
        <f>+Begroting!$C$5</f>
        <v>Vul hier de Titel van uw Project in</v>
      </c>
      <c r="AD6" s="24"/>
      <c r="AE6" s="23"/>
      <c r="AF6" s="152"/>
      <c r="AG6" s="362"/>
    </row>
    <row r="7" spans="1:33" x14ac:dyDescent="0.25">
      <c r="A7" s="364"/>
      <c r="B7" s="202"/>
      <c r="C7" s="20"/>
      <c r="D7" s="26" t="s">
        <v>17</v>
      </c>
      <c r="E7" s="134" t="s">
        <v>16</v>
      </c>
      <c r="F7" s="24"/>
      <c r="G7" s="23"/>
      <c r="H7" s="202"/>
      <c r="I7" s="20"/>
      <c r="J7" s="26" t="s">
        <v>17</v>
      </c>
      <c r="K7" s="134" t="s">
        <v>16</v>
      </c>
      <c r="L7" s="24"/>
      <c r="M7" s="23"/>
      <c r="N7" s="202"/>
      <c r="O7" s="20"/>
      <c r="P7" s="26" t="s">
        <v>17</v>
      </c>
      <c r="Q7" s="134" t="s">
        <v>16</v>
      </c>
      <c r="R7" s="24"/>
      <c r="S7" s="23"/>
      <c r="T7" s="202"/>
      <c r="U7" s="20"/>
      <c r="V7" s="26" t="s">
        <v>17</v>
      </c>
      <c r="W7" s="134" t="s">
        <v>16</v>
      </c>
      <c r="X7" s="24"/>
      <c r="Y7" s="23"/>
      <c r="Z7" s="202"/>
      <c r="AA7" s="20"/>
      <c r="AB7" s="26" t="s">
        <v>17</v>
      </c>
      <c r="AC7" s="134" t="s">
        <v>16</v>
      </c>
      <c r="AD7" s="24"/>
      <c r="AE7" s="23"/>
      <c r="AF7" s="152"/>
      <c r="AG7" s="362"/>
    </row>
    <row r="8" spans="1:33" x14ac:dyDescent="0.25">
      <c r="A8" s="364"/>
      <c r="B8" s="202"/>
      <c r="C8" s="20"/>
      <c r="D8" s="26" t="s">
        <v>18</v>
      </c>
      <c r="E8" s="134" t="s">
        <v>16</v>
      </c>
      <c r="F8" s="24"/>
      <c r="G8" s="23"/>
      <c r="H8" s="202"/>
      <c r="I8" s="20"/>
      <c r="J8" s="26" t="s">
        <v>18</v>
      </c>
      <c r="K8" s="134" t="s">
        <v>16</v>
      </c>
      <c r="L8" s="24"/>
      <c r="M8" s="23"/>
      <c r="N8" s="202"/>
      <c r="O8" s="20"/>
      <c r="P8" s="26" t="s">
        <v>18</v>
      </c>
      <c r="Q8" s="134" t="s">
        <v>16</v>
      </c>
      <c r="R8" s="24"/>
      <c r="S8" s="23"/>
      <c r="T8" s="202"/>
      <c r="U8" s="20"/>
      <c r="V8" s="26" t="s">
        <v>18</v>
      </c>
      <c r="W8" s="134" t="s">
        <v>16</v>
      </c>
      <c r="X8" s="24"/>
      <c r="Y8" s="23"/>
      <c r="Z8" s="202"/>
      <c r="AA8" s="20"/>
      <c r="AB8" s="26" t="s">
        <v>18</v>
      </c>
      <c r="AC8" s="134" t="s">
        <v>16</v>
      </c>
      <c r="AD8" s="24"/>
      <c r="AE8" s="23"/>
      <c r="AF8" s="152"/>
      <c r="AG8" s="362"/>
    </row>
    <row r="9" spans="1:33" x14ac:dyDescent="0.25">
      <c r="A9" s="364"/>
      <c r="B9" s="202"/>
      <c r="C9" s="20"/>
      <c r="D9" s="26" t="s">
        <v>19</v>
      </c>
      <c r="E9" s="134" t="s">
        <v>16</v>
      </c>
      <c r="F9" s="24"/>
      <c r="G9" s="23"/>
      <c r="H9" s="202"/>
      <c r="I9" s="20"/>
      <c r="J9" s="26" t="s">
        <v>19</v>
      </c>
      <c r="K9" s="134" t="s">
        <v>16</v>
      </c>
      <c r="L9" s="24"/>
      <c r="M9" s="23"/>
      <c r="N9" s="202"/>
      <c r="O9" s="20"/>
      <c r="P9" s="26" t="s">
        <v>19</v>
      </c>
      <c r="Q9" s="134" t="s">
        <v>16</v>
      </c>
      <c r="R9" s="24"/>
      <c r="S9" s="23"/>
      <c r="T9" s="202"/>
      <c r="U9" s="20"/>
      <c r="V9" s="26" t="s">
        <v>19</v>
      </c>
      <c r="W9" s="134" t="s">
        <v>16</v>
      </c>
      <c r="X9" s="24"/>
      <c r="Y9" s="23"/>
      <c r="Z9" s="202"/>
      <c r="AA9" s="20"/>
      <c r="AB9" s="26" t="s">
        <v>19</v>
      </c>
      <c r="AC9" s="134" t="s">
        <v>16</v>
      </c>
      <c r="AD9" s="24"/>
      <c r="AE9" s="23"/>
      <c r="AF9" s="152"/>
      <c r="AG9" s="362"/>
    </row>
    <row r="10" spans="1:33" x14ac:dyDescent="0.25">
      <c r="A10" s="364"/>
      <c r="B10" s="202"/>
      <c r="C10" s="20"/>
      <c r="D10" s="26" t="s">
        <v>20</v>
      </c>
      <c r="E10" s="134" t="s">
        <v>16</v>
      </c>
      <c r="F10" s="24"/>
      <c r="G10" s="23"/>
      <c r="H10" s="202"/>
      <c r="I10" s="20"/>
      <c r="J10" s="26" t="s">
        <v>20</v>
      </c>
      <c r="K10" s="134" t="s">
        <v>16</v>
      </c>
      <c r="L10" s="24"/>
      <c r="M10" s="23"/>
      <c r="N10" s="202"/>
      <c r="O10" s="20"/>
      <c r="P10" s="26" t="s">
        <v>20</v>
      </c>
      <c r="Q10" s="134" t="s">
        <v>16</v>
      </c>
      <c r="R10" s="24"/>
      <c r="S10" s="23"/>
      <c r="T10" s="202"/>
      <c r="U10" s="20"/>
      <c r="V10" s="26" t="s">
        <v>20</v>
      </c>
      <c r="W10" s="134" t="s">
        <v>16</v>
      </c>
      <c r="X10" s="24"/>
      <c r="Y10" s="23"/>
      <c r="Z10" s="202"/>
      <c r="AA10" s="20"/>
      <c r="AB10" s="26" t="s">
        <v>20</v>
      </c>
      <c r="AC10" s="134" t="s">
        <v>16</v>
      </c>
      <c r="AD10" s="24"/>
      <c r="AE10" s="23"/>
      <c r="AF10" s="152"/>
      <c r="AG10" s="362"/>
    </row>
    <row r="11" spans="1:33" x14ac:dyDescent="0.25">
      <c r="A11" s="364"/>
      <c r="B11" s="202"/>
      <c r="C11" s="20"/>
      <c r="D11" s="26"/>
      <c r="E11" s="28"/>
      <c r="F11" s="24"/>
      <c r="G11" s="23"/>
      <c r="H11" s="202"/>
      <c r="I11" s="20"/>
      <c r="J11" s="26"/>
      <c r="K11" s="28"/>
      <c r="L11" s="24"/>
      <c r="M11" s="23"/>
      <c r="N11" s="202"/>
      <c r="O11" s="20"/>
      <c r="P11" s="26"/>
      <c r="Q11" s="28"/>
      <c r="R11" s="24"/>
      <c r="S11" s="23"/>
      <c r="T11" s="202"/>
      <c r="U11" s="20"/>
      <c r="V11" s="26"/>
      <c r="W11" s="28"/>
      <c r="X11" s="24"/>
      <c r="Y11" s="23"/>
      <c r="Z11" s="202"/>
      <c r="AA11" s="20"/>
      <c r="AB11" s="26"/>
      <c r="AC11" s="28"/>
      <c r="AD11" s="24"/>
      <c r="AE11" s="23"/>
      <c r="AF11" s="152"/>
      <c r="AG11" s="362"/>
    </row>
    <row r="12" spans="1:33" x14ac:dyDescent="0.25">
      <c r="A12" s="364"/>
      <c r="B12" s="202"/>
      <c r="C12" s="20"/>
      <c r="D12" s="29"/>
      <c r="E12" s="24"/>
      <c r="F12" s="135" t="s">
        <v>21</v>
      </c>
      <c r="G12" s="23"/>
      <c r="H12" s="202"/>
      <c r="I12" s="20"/>
      <c r="J12" s="29"/>
      <c r="K12" s="24"/>
      <c r="L12" s="135" t="s">
        <v>21</v>
      </c>
      <c r="M12" s="23"/>
      <c r="N12" s="202"/>
      <c r="O12" s="20"/>
      <c r="P12" s="29"/>
      <c r="Q12" s="24"/>
      <c r="R12" s="135" t="s">
        <v>21</v>
      </c>
      <c r="S12" s="23"/>
      <c r="T12" s="202"/>
      <c r="U12" s="20"/>
      <c r="V12" s="29"/>
      <c r="W12" s="24"/>
      <c r="X12" s="135" t="s">
        <v>21</v>
      </c>
      <c r="Y12" s="23"/>
      <c r="Z12" s="202"/>
      <c r="AA12" s="20"/>
      <c r="AB12" s="29"/>
      <c r="AC12" s="24"/>
      <c r="AD12" s="135" t="s">
        <v>21</v>
      </c>
      <c r="AE12" s="23"/>
      <c r="AF12" s="152"/>
      <c r="AG12" s="362"/>
    </row>
    <row r="13" spans="1:33" x14ac:dyDescent="0.25">
      <c r="A13" s="364"/>
      <c r="B13" s="202"/>
      <c r="C13" s="20"/>
      <c r="D13" s="29"/>
      <c r="E13" s="24"/>
      <c r="F13" s="30" t="s">
        <v>22</v>
      </c>
      <c r="G13" s="23"/>
      <c r="H13" s="202"/>
      <c r="I13" s="20"/>
      <c r="J13" s="29"/>
      <c r="K13" s="24"/>
      <c r="L13" s="30" t="s">
        <v>22</v>
      </c>
      <c r="M13" s="23"/>
      <c r="N13" s="202"/>
      <c r="O13" s="20"/>
      <c r="P13" s="29"/>
      <c r="Q13" s="24"/>
      <c r="R13" s="30" t="s">
        <v>22</v>
      </c>
      <c r="S13" s="23"/>
      <c r="T13" s="202"/>
      <c r="U13" s="20"/>
      <c r="V13" s="29"/>
      <c r="W13" s="24"/>
      <c r="X13" s="30" t="s">
        <v>22</v>
      </c>
      <c r="Y13" s="23"/>
      <c r="Z13" s="202"/>
      <c r="AA13" s="20"/>
      <c r="AB13" s="29"/>
      <c r="AC13" s="24"/>
      <c r="AD13" s="30" t="s">
        <v>22</v>
      </c>
      <c r="AE13" s="23"/>
      <c r="AF13" s="152"/>
      <c r="AG13" s="362"/>
    </row>
    <row r="14" spans="1:33" x14ac:dyDescent="0.25">
      <c r="A14" s="364"/>
      <c r="B14" s="202"/>
      <c r="C14" s="20"/>
      <c r="D14" s="29" t="s">
        <v>23</v>
      </c>
      <c r="E14" s="24"/>
      <c r="F14" s="31"/>
      <c r="G14" s="23"/>
      <c r="H14" s="202"/>
      <c r="I14" s="20"/>
      <c r="J14" s="29" t="s">
        <v>23</v>
      </c>
      <c r="K14" s="24"/>
      <c r="L14" s="31"/>
      <c r="M14" s="23"/>
      <c r="N14" s="202"/>
      <c r="O14" s="20"/>
      <c r="P14" s="29" t="s">
        <v>23</v>
      </c>
      <c r="Q14" s="24"/>
      <c r="R14" s="31"/>
      <c r="S14" s="23"/>
      <c r="T14" s="202"/>
      <c r="U14" s="20"/>
      <c r="V14" s="29" t="s">
        <v>23</v>
      </c>
      <c r="W14" s="24"/>
      <c r="X14" s="31"/>
      <c r="Y14" s="23"/>
      <c r="Z14" s="202"/>
      <c r="AA14" s="20"/>
      <c r="AB14" s="29" t="s">
        <v>23</v>
      </c>
      <c r="AC14" s="24"/>
      <c r="AD14" s="31"/>
      <c r="AE14" s="23"/>
      <c r="AF14" s="152"/>
      <c r="AG14" s="362"/>
    </row>
    <row r="15" spans="1:33" x14ac:dyDescent="0.25">
      <c r="A15" s="364"/>
      <c r="B15" s="202"/>
      <c r="C15" s="20"/>
      <c r="D15" s="24" t="s">
        <v>24</v>
      </c>
      <c r="E15" s="24" t="s">
        <v>25</v>
      </c>
      <c r="F15" s="136"/>
      <c r="G15" s="23"/>
      <c r="H15" s="202"/>
      <c r="I15" s="20"/>
      <c r="J15" s="24" t="s">
        <v>24</v>
      </c>
      <c r="K15" s="24" t="s">
        <v>25</v>
      </c>
      <c r="L15" s="136"/>
      <c r="M15" s="23"/>
      <c r="N15" s="202"/>
      <c r="O15" s="20"/>
      <c r="P15" s="24" t="s">
        <v>24</v>
      </c>
      <c r="Q15" s="24" t="s">
        <v>25</v>
      </c>
      <c r="R15" s="136"/>
      <c r="S15" s="23"/>
      <c r="T15" s="202"/>
      <c r="U15" s="20"/>
      <c r="V15" s="24" t="s">
        <v>24</v>
      </c>
      <c r="W15" s="24" t="s">
        <v>25</v>
      </c>
      <c r="X15" s="136"/>
      <c r="Y15" s="23"/>
      <c r="Z15" s="202"/>
      <c r="AA15" s="20"/>
      <c r="AB15" s="24" t="s">
        <v>24</v>
      </c>
      <c r="AC15" s="24" t="s">
        <v>25</v>
      </c>
      <c r="AD15" s="136"/>
      <c r="AE15" s="23"/>
      <c r="AF15" s="152"/>
      <c r="AG15" s="362"/>
    </row>
    <row r="16" spans="1:33" x14ac:dyDescent="0.25">
      <c r="A16" s="364"/>
      <c r="B16" s="202"/>
      <c r="C16" s="20"/>
      <c r="D16" s="24"/>
      <c r="E16" s="24" t="s">
        <v>26</v>
      </c>
      <c r="F16" s="136"/>
      <c r="G16" s="23"/>
      <c r="H16" s="202"/>
      <c r="I16" s="20"/>
      <c r="J16" s="24"/>
      <c r="K16" s="24" t="s">
        <v>26</v>
      </c>
      <c r="L16" s="136"/>
      <c r="M16" s="23"/>
      <c r="N16" s="202"/>
      <c r="O16" s="20"/>
      <c r="P16" s="24"/>
      <c r="Q16" s="24" t="s">
        <v>26</v>
      </c>
      <c r="R16" s="136"/>
      <c r="S16" s="23"/>
      <c r="T16" s="202"/>
      <c r="U16" s="20"/>
      <c r="V16" s="24"/>
      <c r="W16" s="24" t="s">
        <v>26</v>
      </c>
      <c r="X16" s="136"/>
      <c r="Y16" s="23"/>
      <c r="Z16" s="202"/>
      <c r="AA16" s="20"/>
      <c r="AB16" s="24"/>
      <c r="AC16" s="24" t="s">
        <v>26</v>
      </c>
      <c r="AD16" s="136"/>
      <c r="AE16" s="23"/>
      <c r="AF16" s="152"/>
      <c r="AG16" s="362"/>
    </row>
    <row r="17" spans="1:33" x14ac:dyDescent="0.25">
      <c r="A17" s="364"/>
      <c r="B17" s="202"/>
      <c r="C17" s="20"/>
      <c r="D17" s="24" t="s">
        <v>27</v>
      </c>
      <c r="E17" s="24"/>
      <c r="F17" s="32">
        <f>SUM(F15:F16)</f>
        <v>0</v>
      </c>
      <c r="G17" s="23"/>
      <c r="H17" s="202"/>
      <c r="I17" s="20"/>
      <c r="J17" s="24" t="s">
        <v>27</v>
      </c>
      <c r="K17" s="24"/>
      <c r="L17" s="32">
        <f>SUM(L15:L16)</f>
        <v>0</v>
      </c>
      <c r="M17" s="23"/>
      <c r="N17" s="202"/>
      <c r="O17" s="20"/>
      <c r="P17" s="24" t="s">
        <v>27</v>
      </c>
      <c r="Q17" s="24"/>
      <c r="R17" s="32">
        <f>SUM(R15:R16)</f>
        <v>0</v>
      </c>
      <c r="S17" s="23"/>
      <c r="T17" s="202"/>
      <c r="U17" s="20"/>
      <c r="V17" s="24" t="s">
        <v>27</v>
      </c>
      <c r="W17" s="24"/>
      <c r="X17" s="32">
        <f>SUM(X15:X16)</f>
        <v>0</v>
      </c>
      <c r="Y17" s="23"/>
      <c r="Z17" s="202"/>
      <c r="AA17" s="20"/>
      <c r="AB17" s="24" t="s">
        <v>27</v>
      </c>
      <c r="AC17" s="24"/>
      <c r="AD17" s="32">
        <f>SUM(AD15:AD16)</f>
        <v>0</v>
      </c>
      <c r="AE17" s="23"/>
      <c r="AF17" s="152"/>
      <c r="AG17" s="362"/>
    </row>
    <row r="18" spans="1:33" x14ac:dyDescent="0.25">
      <c r="A18" s="364"/>
      <c r="B18" s="202"/>
      <c r="C18" s="20"/>
      <c r="D18" s="24"/>
      <c r="E18" s="24"/>
      <c r="F18" s="33"/>
      <c r="G18" s="23"/>
      <c r="H18" s="202"/>
      <c r="I18" s="20"/>
      <c r="J18" s="24"/>
      <c r="K18" s="24"/>
      <c r="L18" s="33"/>
      <c r="M18" s="23"/>
      <c r="N18" s="202"/>
      <c r="O18" s="20"/>
      <c r="P18" s="24"/>
      <c r="Q18" s="24"/>
      <c r="R18" s="33"/>
      <c r="S18" s="23"/>
      <c r="T18" s="202"/>
      <c r="U18" s="20"/>
      <c r="V18" s="24"/>
      <c r="W18" s="24"/>
      <c r="X18" s="33"/>
      <c r="Y18" s="23"/>
      <c r="Z18" s="202"/>
      <c r="AA18" s="20"/>
      <c r="AB18" s="24"/>
      <c r="AC18" s="24"/>
      <c r="AD18" s="33"/>
      <c r="AE18" s="23"/>
      <c r="AF18" s="152"/>
      <c r="AG18" s="362"/>
    </row>
    <row r="19" spans="1:33" x14ac:dyDescent="0.25">
      <c r="A19" s="364"/>
      <c r="B19" s="203"/>
      <c r="C19" s="34"/>
      <c r="D19" s="35" t="s">
        <v>28</v>
      </c>
      <c r="E19" s="35"/>
      <c r="F19" s="36">
        <f>F17</f>
        <v>0</v>
      </c>
      <c r="G19" s="37"/>
      <c r="H19" s="203"/>
      <c r="I19" s="34"/>
      <c r="J19" s="35" t="s">
        <v>28</v>
      </c>
      <c r="K19" s="35"/>
      <c r="L19" s="36">
        <f>L17</f>
        <v>0</v>
      </c>
      <c r="M19" s="37"/>
      <c r="N19" s="203"/>
      <c r="O19" s="34"/>
      <c r="P19" s="35" t="s">
        <v>28</v>
      </c>
      <c r="Q19" s="35"/>
      <c r="R19" s="36">
        <f>R17</f>
        <v>0</v>
      </c>
      <c r="S19" s="37"/>
      <c r="T19" s="203"/>
      <c r="U19" s="34"/>
      <c r="V19" s="35" t="s">
        <v>28</v>
      </c>
      <c r="W19" s="35"/>
      <c r="X19" s="36">
        <f>X17</f>
        <v>0</v>
      </c>
      <c r="Y19" s="37"/>
      <c r="Z19" s="203"/>
      <c r="AA19" s="34"/>
      <c r="AB19" s="35" t="s">
        <v>28</v>
      </c>
      <c r="AC19" s="35"/>
      <c r="AD19" s="36">
        <f>AD17</f>
        <v>0</v>
      </c>
      <c r="AE19" s="37"/>
      <c r="AF19" s="152"/>
      <c r="AG19" s="362"/>
    </row>
    <row r="20" spans="1:33" x14ac:dyDescent="0.25">
      <c r="A20" s="364"/>
      <c r="B20" s="202"/>
      <c r="C20" s="20"/>
      <c r="D20" s="24"/>
      <c r="E20" s="24"/>
      <c r="F20" s="33"/>
      <c r="G20" s="23"/>
      <c r="H20" s="202"/>
      <c r="I20" s="20"/>
      <c r="J20" s="24"/>
      <c r="K20" s="24"/>
      <c r="L20" s="33"/>
      <c r="M20" s="23"/>
      <c r="N20" s="202"/>
      <c r="O20" s="20"/>
      <c r="P20" s="24"/>
      <c r="Q20" s="24"/>
      <c r="R20" s="33"/>
      <c r="S20" s="23"/>
      <c r="T20" s="202"/>
      <c r="U20" s="20"/>
      <c r="V20" s="24"/>
      <c r="W20" s="24"/>
      <c r="X20" s="33"/>
      <c r="Y20" s="23"/>
      <c r="Z20" s="202"/>
      <c r="AA20" s="20"/>
      <c r="AB20" s="24"/>
      <c r="AC20" s="24"/>
      <c r="AD20" s="33"/>
      <c r="AE20" s="23"/>
      <c r="AF20" s="152"/>
      <c r="AG20" s="362"/>
    </row>
    <row r="21" spans="1:33" x14ac:dyDescent="0.25">
      <c r="A21" s="364"/>
      <c r="B21" s="202"/>
      <c r="C21" s="20"/>
      <c r="D21" s="29" t="s">
        <v>29</v>
      </c>
      <c r="E21" s="24"/>
      <c r="F21" s="33"/>
      <c r="G21" s="23"/>
      <c r="H21" s="202"/>
      <c r="I21" s="20"/>
      <c r="J21" s="29" t="s">
        <v>29</v>
      </c>
      <c r="K21" s="24"/>
      <c r="L21" s="33"/>
      <c r="M21" s="23"/>
      <c r="N21" s="202"/>
      <c r="O21" s="20"/>
      <c r="P21" s="29" t="s">
        <v>29</v>
      </c>
      <c r="Q21" s="24"/>
      <c r="R21" s="33"/>
      <c r="S21" s="23"/>
      <c r="T21" s="202"/>
      <c r="U21" s="20"/>
      <c r="V21" s="29" t="s">
        <v>29</v>
      </c>
      <c r="W21" s="24"/>
      <c r="X21" s="33"/>
      <c r="Y21" s="23"/>
      <c r="Z21" s="202"/>
      <c r="AA21" s="20"/>
      <c r="AB21" s="29" t="s">
        <v>29</v>
      </c>
      <c r="AC21" s="24"/>
      <c r="AD21" s="33"/>
      <c r="AE21" s="23"/>
      <c r="AF21" s="152"/>
      <c r="AG21" s="362"/>
    </row>
    <row r="22" spans="1:33" x14ac:dyDescent="0.25">
      <c r="A22" s="364"/>
      <c r="B22" s="202"/>
      <c r="C22" s="20"/>
      <c r="D22" s="24" t="s">
        <v>24</v>
      </c>
      <c r="E22" s="24" t="s">
        <v>30</v>
      </c>
      <c r="F22" s="38">
        <f>F17*0.435</f>
        <v>0</v>
      </c>
      <c r="G22" s="23"/>
      <c r="H22" s="202"/>
      <c r="I22" s="20"/>
      <c r="J22" s="24" t="s">
        <v>24</v>
      </c>
      <c r="K22" s="24" t="s">
        <v>30</v>
      </c>
      <c r="L22" s="38">
        <f>L17*0.435</f>
        <v>0</v>
      </c>
      <c r="M22" s="23"/>
      <c r="N22" s="202"/>
      <c r="O22" s="20"/>
      <c r="P22" s="24" t="s">
        <v>24</v>
      </c>
      <c r="Q22" s="24" t="s">
        <v>30</v>
      </c>
      <c r="R22" s="38">
        <f>R17*0.435</f>
        <v>0</v>
      </c>
      <c r="S22" s="23"/>
      <c r="T22" s="202"/>
      <c r="U22" s="20"/>
      <c r="V22" s="24" t="s">
        <v>24</v>
      </c>
      <c r="W22" s="24" t="s">
        <v>30</v>
      </c>
      <c r="X22" s="38">
        <f>X17*0.435</f>
        <v>0</v>
      </c>
      <c r="Y22" s="23"/>
      <c r="Z22" s="202"/>
      <c r="AA22" s="20"/>
      <c r="AB22" s="24" t="s">
        <v>24</v>
      </c>
      <c r="AC22" s="24" t="s">
        <v>30</v>
      </c>
      <c r="AD22" s="38">
        <f>AD17*0.435</f>
        <v>0</v>
      </c>
      <c r="AE22" s="23"/>
      <c r="AF22" s="152"/>
      <c r="AG22" s="362"/>
    </row>
    <row r="23" spans="1:33" x14ac:dyDescent="0.25">
      <c r="A23" s="364"/>
      <c r="B23" s="202"/>
      <c r="C23" s="20"/>
      <c r="D23" s="24" t="s">
        <v>31</v>
      </c>
      <c r="E23" s="24"/>
      <c r="F23" s="32">
        <f>SUM(F22:F22)</f>
        <v>0</v>
      </c>
      <c r="G23" s="23"/>
      <c r="H23" s="202"/>
      <c r="I23" s="20"/>
      <c r="J23" s="24" t="s">
        <v>31</v>
      </c>
      <c r="K23" s="24"/>
      <c r="L23" s="32">
        <f>SUM(L22:L22)</f>
        <v>0</v>
      </c>
      <c r="M23" s="23"/>
      <c r="N23" s="202"/>
      <c r="O23" s="20"/>
      <c r="P23" s="24" t="s">
        <v>31</v>
      </c>
      <c r="Q23" s="24"/>
      <c r="R23" s="32">
        <f>SUM(R22:R22)</f>
        <v>0</v>
      </c>
      <c r="S23" s="23"/>
      <c r="T23" s="202"/>
      <c r="U23" s="20"/>
      <c r="V23" s="24" t="s">
        <v>31</v>
      </c>
      <c r="W23" s="24"/>
      <c r="X23" s="32">
        <f>SUM(X22:X22)</f>
        <v>0</v>
      </c>
      <c r="Y23" s="23"/>
      <c r="Z23" s="202"/>
      <c r="AA23" s="20"/>
      <c r="AB23" s="24" t="s">
        <v>31</v>
      </c>
      <c r="AC23" s="24"/>
      <c r="AD23" s="32">
        <f>SUM(AD22:AD22)</f>
        <v>0</v>
      </c>
      <c r="AE23" s="23"/>
      <c r="AF23" s="152"/>
      <c r="AG23" s="362"/>
    </row>
    <row r="24" spans="1:33" x14ac:dyDescent="0.25">
      <c r="A24" s="364"/>
      <c r="B24" s="202"/>
      <c r="C24" s="20"/>
      <c r="D24" s="24"/>
      <c r="E24" s="24"/>
      <c r="F24" s="39"/>
      <c r="G24" s="23"/>
      <c r="H24" s="202"/>
      <c r="I24" s="20"/>
      <c r="J24" s="24"/>
      <c r="K24" s="24"/>
      <c r="L24" s="39"/>
      <c r="M24" s="23"/>
      <c r="N24" s="202"/>
      <c r="O24" s="20"/>
      <c r="P24" s="24"/>
      <c r="Q24" s="24"/>
      <c r="R24" s="39"/>
      <c r="S24" s="23"/>
      <c r="T24" s="202"/>
      <c r="U24" s="20"/>
      <c r="V24" s="24"/>
      <c r="W24" s="24"/>
      <c r="X24" s="39"/>
      <c r="Y24" s="23"/>
      <c r="Z24" s="202"/>
      <c r="AA24" s="20"/>
      <c r="AB24" s="24"/>
      <c r="AC24" s="24"/>
      <c r="AD24" s="39"/>
      <c r="AE24" s="23"/>
      <c r="AF24" s="152"/>
      <c r="AG24" s="362"/>
    </row>
    <row r="25" spans="1:33" x14ac:dyDescent="0.25">
      <c r="A25" s="364"/>
      <c r="B25" s="203"/>
      <c r="C25" s="34"/>
      <c r="D25" s="35" t="s">
        <v>32</v>
      </c>
      <c r="E25" s="35"/>
      <c r="F25" s="36">
        <f>F19+F23</f>
        <v>0</v>
      </c>
      <c r="G25" s="37"/>
      <c r="H25" s="203"/>
      <c r="I25" s="34"/>
      <c r="J25" s="35" t="s">
        <v>32</v>
      </c>
      <c r="K25" s="35"/>
      <c r="L25" s="36">
        <f>L19+L23</f>
        <v>0</v>
      </c>
      <c r="M25" s="37"/>
      <c r="N25" s="203"/>
      <c r="O25" s="34"/>
      <c r="P25" s="35" t="s">
        <v>32</v>
      </c>
      <c r="Q25" s="35"/>
      <c r="R25" s="36">
        <f>R19+R23</f>
        <v>0</v>
      </c>
      <c r="S25" s="37"/>
      <c r="T25" s="203"/>
      <c r="U25" s="34"/>
      <c r="V25" s="35" t="s">
        <v>32</v>
      </c>
      <c r="W25" s="35"/>
      <c r="X25" s="36">
        <f>X19+X23</f>
        <v>0</v>
      </c>
      <c r="Y25" s="37"/>
      <c r="Z25" s="203"/>
      <c r="AA25" s="34"/>
      <c r="AB25" s="35" t="s">
        <v>32</v>
      </c>
      <c r="AC25" s="35"/>
      <c r="AD25" s="36">
        <f>AD19+AD23</f>
        <v>0</v>
      </c>
      <c r="AE25" s="37"/>
      <c r="AF25" s="152"/>
      <c r="AG25" s="362"/>
    </row>
    <row r="26" spans="1:33" x14ac:dyDescent="0.25">
      <c r="A26" s="364"/>
      <c r="B26" s="203"/>
      <c r="C26" s="34"/>
      <c r="D26" s="40"/>
      <c r="E26" s="40"/>
      <c r="F26" s="41"/>
      <c r="G26" s="37"/>
      <c r="H26" s="203"/>
      <c r="I26" s="34"/>
      <c r="J26" s="40"/>
      <c r="K26" s="40"/>
      <c r="L26" s="41"/>
      <c r="M26" s="37"/>
      <c r="N26" s="203"/>
      <c r="O26" s="34"/>
      <c r="P26" s="40"/>
      <c r="Q26" s="40"/>
      <c r="R26" s="41"/>
      <c r="S26" s="37"/>
      <c r="T26" s="203"/>
      <c r="U26" s="34"/>
      <c r="V26" s="40"/>
      <c r="W26" s="40"/>
      <c r="X26" s="41"/>
      <c r="Y26" s="37"/>
      <c r="Z26" s="203"/>
      <c r="AA26" s="34"/>
      <c r="AB26" s="40"/>
      <c r="AC26" s="40"/>
      <c r="AD26" s="41"/>
      <c r="AE26" s="37"/>
      <c r="AF26" s="152"/>
    </row>
    <row r="27" spans="1:33" x14ac:dyDescent="0.25">
      <c r="A27" s="364"/>
      <c r="B27" s="203"/>
      <c r="C27" s="34"/>
      <c r="D27" s="29" t="s">
        <v>33</v>
      </c>
      <c r="E27" s="24"/>
      <c r="F27" s="33"/>
      <c r="G27" s="37"/>
      <c r="H27" s="203"/>
      <c r="I27" s="34"/>
      <c r="J27" s="29" t="s">
        <v>33</v>
      </c>
      <c r="K27" s="24"/>
      <c r="L27" s="33"/>
      <c r="M27" s="37"/>
      <c r="N27" s="203"/>
      <c r="O27" s="34"/>
      <c r="P27" s="29" t="s">
        <v>33</v>
      </c>
      <c r="Q27" s="24"/>
      <c r="R27" s="33"/>
      <c r="S27" s="37"/>
      <c r="T27" s="203"/>
      <c r="U27" s="34"/>
      <c r="V27" s="29" t="s">
        <v>33</v>
      </c>
      <c r="W27" s="24"/>
      <c r="X27" s="33"/>
      <c r="Y27" s="37"/>
      <c r="Z27" s="203"/>
      <c r="AA27" s="34"/>
      <c r="AB27" s="29" t="s">
        <v>33</v>
      </c>
      <c r="AC27" s="24"/>
      <c r="AD27" s="33"/>
      <c r="AE27" s="37"/>
      <c r="AF27" s="152"/>
    </row>
    <row r="28" spans="1:33" x14ac:dyDescent="0.25">
      <c r="A28" s="364"/>
      <c r="B28" s="203"/>
      <c r="C28" s="34"/>
      <c r="D28" s="24" t="s">
        <v>24</v>
      </c>
      <c r="E28" s="24" t="s">
        <v>34</v>
      </c>
      <c r="F28" s="38">
        <f>F25*0.15</f>
        <v>0</v>
      </c>
      <c r="G28" s="37"/>
      <c r="H28" s="203"/>
      <c r="I28" s="34"/>
      <c r="J28" s="24" t="s">
        <v>24</v>
      </c>
      <c r="K28" s="24" t="s">
        <v>34</v>
      </c>
      <c r="L28" s="38">
        <f>L25*0.15</f>
        <v>0</v>
      </c>
      <c r="M28" s="37"/>
      <c r="N28" s="203"/>
      <c r="O28" s="34"/>
      <c r="P28" s="24" t="s">
        <v>24</v>
      </c>
      <c r="Q28" s="24" t="s">
        <v>34</v>
      </c>
      <c r="R28" s="38">
        <f>R25*0.15</f>
        <v>0</v>
      </c>
      <c r="S28" s="37"/>
      <c r="T28" s="203"/>
      <c r="U28" s="34"/>
      <c r="V28" s="24" t="s">
        <v>24</v>
      </c>
      <c r="W28" s="24" t="s">
        <v>34</v>
      </c>
      <c r="X28" s="38">
        <f>X25*0.15</f>
        <v>0</v>
      </c>
      <c r="Y28" s="37"/>
      <c r="Z28" s="203"/>
      <c r="AA28" s="34"/>
      <c r="AB28" s="24" t="s">
        <v>24</v>
      </c>
      <c r="AC28" s="24" t="s">
        <v>34</v>
      </c>
      <c r="AD28" s="38">
        <f>AD25*0.15</f>
        <v>0</v>
      </c>
      <c r="AE28" s="37"/>
      <c r="AF28" s="152"/>
    </row>
    <row r="29" spans="1:33" x14ac:dyDescent="0.25">
      <c r="A29" s="364"/>
      <c r="B29" s="203"/>
      <c r="C29" s="34"/>
      <c r="D29" s="24" t="s">
        <v>35</v>
      </c>
      <c r="E29" s="24"/>
      <c r="F29" s="32">
        <f>SUM(F28:F28)</f>
        <v>0</v>
      </c>
      <c r="G29" s="37"/>
      <c r="H29" s="203"/>
      <c r="I29" s="34"/>
      <c r="J29" s="24" t="s">
        <v>35</v>
      </c>
      <c r="K29" s="24"/>
      <c r="L29" s="32">
        <f>SUM(L28:L28)</f>
        <v>0</v>
      </c>
      <c r="M29" s="37"/>
      <c r="N29" s="203"/>
      <c r="O29" s="34"/>
      <c r="P29" s="24" t="s">
        <v>35</v>
      </c>
      <c r="Q29" s="24"/>
      <c r="R29" s="32">
        <f>SUM(R28:R28)</f>
        <v>0</v>
      </c>
      <c r="S29" s="37"/>
      <c r="T29" s="203"/>
      <c r="U29" s="34"/>
      <c r="V29" s="24" t="s">
        <v>35</v>
      </c>
      <c r="W29" s="24"/>
      <c r="X29" s="32">
        <f>SUM(X28:X28)</f>
        <v>0</v>
      </c>
      <c r="Y29" s="37"/>
      <c r="Z29" s="203"/>
      <c r="AA29" s="34"/>
      <c r="AB29" s="24" t="s">
        <v>35</v>
      </c>
      <c r="AC29" s="24"/>
      <c r="AD29" s="32">
        <f>SUM(AD28:AD28)</f>
        <v>0</v>
      </c>
      <c r="AE29" s="37"/>
      <c r="AF29" s="152"/>
    </row>
    <row r="30" spans="1:33" x14ac:dyDescent="0.25">
      <c r="A30" s="364"/>
      <c r="B30" s="203"/>
      <c r="C30" s="34"/>
      <c r="D30" s="40"/>
      <c r="E30" s="40"/>
      <c r="F30" s="41"/>
      <c r="G30" s="37"/>
      <c r="H30" s="203"/>
      <c r="I30" s="34"/>
      <c r="J30" s="40"/>
      <c r="K30" s="40"/>
      <c r="L30" s="41"/>
      <c r="M30" s="37"/>
      <c r="N30" s="203"/>
      <c r="O30" s="34"/>
      <c r="P30" s="40"/>
      <c r="Q30" s="40"/>
      <c r="R30" s="41"/>
      <c r="S30" s="37"/>
      <c r="T30" s="203"/>
      <c r="U30" s="34"/>
      <c r="V30" s="40"/>
      <c r="W30" s="40"/>
      <c r="X30" s="41"/>
      <c r="Y30" s="37"/>
      <c r="Z30" s="203"/>
      <c r="AA30" s="34"/>
      <c r="AB30" s="40"/>
      <c r="AC30" s="40"/>
      <c r="AD30" s="41"/>
      <c r="AE30" s="37"/>
      <c r="AF30" s="152"/>
    </row>
    <row r="31" spans="1:33" x14ac:dyDescent="0.25">
      <c r="A31" s="364"/>
      <c r="B31" s="203"/>
      <c r="C31" s="34"/>
      <c r="D31" s="35" t="s">
        <v>36</v>
      </c>
      <c r="E31" s="35"/>
      <c r="F31" s="36">
        <f>F25+F29</f>
        <v>0</v>
      </c>
      <c r="G31" s="37"/>
      <c r="H31" s="203"/>
      <c r="I31" s="34"/>
      <c r="J31" s="35" t="s">
        <v>36</v>
      </c>
      <c r="K31" s="35"/>
      <c r="L31" s="36">
        <f>L25+L29</f>
        <v>0</v>
      </c>
      <c r="M31" s="37"/>
      <c r="N31" s="203"/>
      <c r="O31" s="34"/>
      <c r="P31" s="35" t="s">
        <v>36</v>
      </c>
      <c r="Q31" s="35"/>
      <c r="R31" s="36">
        <f>R25+R29</f>
        <v>0</v>
      </c>
      <c r="S31" s="37"/>
      <c r="T31" s="203"/>
      <c r="U31" s="34"/>
      <c r="V31" s="35" t="s">
        <v>36</v>
      </c>
      <c r="W31" s="35"/>
      <c r="X31" s="36">
        <f>X25+X29</f>
        <v>0</v>
      </c>
      <c r="Y31" s="37"/>
      <c r="Z31" s="203"/>
      <c r="AA31" s="34"/>
      <c r="AB31" s="35" t="s">
        <v>36</v>
      </c>
      <c r="AC31" s="35"/>
      <c r="AD31" s="36">
        <f>AD25+AD29</f>
        <v>0</v>
      </c>
      <c r="AE31" s="37"/>
      <c r="AF31" s="152"/>
    </row>
    <row r="32" spans="1:33" x14ac:dyDescent="0.25">
      <c r="A32" s="364"/>
      <c r="B32" s="203"/>
      <c r="C32" s="34"/>
      <c r="D32" s="40"/>
      <c r="E32" s="40"/>
      <c r="F32" s="41"/>
      <c r="G32" s="37"/>
      <c r="H32" s="203"/>
      <c r="I32" s="34"/>
      <c r="J32" s="40"/>
      <c r="K32" s="40"/>
      <c r="L32" s="41"/>
      <c r="M32" s="37"/>
      <c r="N32" s="203"/>
      <c r="O32" s="34"/>
      <c r="P32" s="40"/>
      <c r="Q32" s="40"/>
      <c r="R32" s="41"/>
      <c r="S32" s="37"/>
      <c r="T32" s="203"/>
      <c r="U32" s="34"/>
      <c r="V32" s="40"/>
      <c r="W32" s="40"/>
      <c r="X32" s="41"/>
      <c r="Y32" s="37"/>
      <c r="Z32" s="203"/>
      <c r="AA32" s="34"/>
      <c r="AB32" s="40"/>
      <c r="AC32" s="40"/>
      <c r="AD32" s="41"/>
      <c r="AE32" s="37"/>
      <c r="AF32" s="152"/>
    </row>
    <row r="33" spans="1:32" x14ac:dyDescent="0.25">
      <c r="A33" s="364"/>
      <c r="B33" s="202"/>
      <c r="C33" s="20"/>
      <c r="D33" s="24" t="s">
        <v>37</v>
      </c>
      <c r="E33" s="24"/>
      <c r="F33" s="136">
        <v>1720</v>
      </c>
      <c r="G33" s="23"/>
      <c r="H33" s="202"/>
      <c r="I33" s="20"/>
      <c r="J33" s="24" t="s">
        <v>37</v>
      </c>
      <c r="K33" s="24"/>
      <c r="L33" s="136">
        <v>1720</v>
      </c>
      <c r="M33" s="23"/>
      <c r="N33" s="202"/>
      <c r="O33" s="20"/>
      <c r="P33" s="24" t="s">
        <v>37</v>
      </c>
      <c r="Q33" s="24"/>
      <c r="R33" s="136">
        <v>1720</v>
      </c>
      <c r="S33" s="23"/>
      <c r="T33" s="202"/>
      <c r="U33" s="20"/>
      <c r="V33" s="24" t="s">
        <v>37</v>
      </c>
      <c r="W33" s="24"/>
      <c r="X33" s="136">
        <v>1720</v>
      </c>
      <c r="Y33" s="23"/>
      <c r="Z33" s="202"/>
      <c r="AA33" s="20"/>
      <c r="AB33" s="24" t="s">
        <v>37</v>
      </c>
      <c r="AC33" s="24"/>
      <c r="AD33" s="136">
        <v>1720</v>
      </c>
      <c r="AE33" s="23"/>
      <c r="AF33" s="152"/>
    </row>
    <row r="34" spans="1:32" x14ac:dyDescent="0.25">
      <c r="A34" s="364"/>
      <c r="B34" s="202"/>
      <c r="C34" s="20"/>
      <c r="D34" s="24"/>
      <c r="E34" s="31"/>
      <c r="F34" s="33"/>
      <c r="G34" s="23"/>
      <c r="H34" s="202"/>
      <c r="I34" s="20"/>
      <c r="J34" s="24"/>
      <c r="K34" s="31"/>
      <c r="L34" s="33"/>
      <c r="M34" s="23"/>
      <c r="N34" s="202"/>
      <c r="O34" s="20"/>
      <c r="P34" s="24"/>
      <c r="Q34" s="31"/>
      <c r="R34" s="33"/>
      <c r="S34" s="23"/>
      <c r="T34" s="202"/>
      <c r="U34" s="20"/>
      <c r="V34" s="24"/>
      <c r="W34" s="31"/>
      <c r="X34" s="33"/>
      <c r="Y34" s="23"/>
      <c r="Z34" s="202"/>
      <c r="AA34" s="20"/>
      <c r="AB34" s="24"/>
      <c r="AC34" s="31"/>
      <c r="AD34" s="33"/>
      <c r="AE34" s="23"/>
      <c r="AF34" s="152"/>
    </row>
    <row r="35" spans="1:32" x14ac:dyDescent="0.25">
      <c r="A35" s="364"/>
      <c r="B35" s="203"/>
      <c r="C35" s="34"/>
      <c r="D35" s="42" t="s">
        <v>38</v>
      </c>
      <c r="E35" s="43"/>
      <c r="F35" s="44">
        <f>F31/F33</f>
        <v>0</v>
      </c>
      <c r="G35" s="37"/>
      <c r="H35" s="203"/>
      <c r="I35" s="34"/>
      <c r="J35" s="42" t="s">
        <v>38</v>
      </c>
      <c r="K35" s="43"/>
      <c r="L35" s="44">
        <f>L31/L33</f>
        <v>0</v>
      </c>
      <c r="M35" s="37"/>
      <c r="N35" s="203"/>
      <c r="O35" s="34"/>
      <c r="P35" s="42" t="s">
        <v>38</v>
      </c>
      <c r="Q35" s="43"/>
      <c r="R35" s="44">
        <f>R31/R33</f>
        <v>0</v>
      </c>
      <c r="S35" s="37"/>
      <c r="T35" s="203"/>
      <c r="U35" s="34"/>
      <c r="V35" s="42" t="s">
        <v>38</v>
      </c>
      <c r="W35" s="43"/>
      <c r="X35" s="44">
        <f>X31/X33</f>
        <v>0</v>
      </c>
      <c r="Y35" s="37"/>
      <c r="Z35" s="203"/>
      <c r="AA35" s="34"/>
      <c r="AB35" s="42" t="s">
        <v>38</v>
      </c>
      <c r="AC35" s="43"/>
      <c r="AD35" s="44">
        <f>AD31/AD33</f>
        <v>0</v>
      </c>
      <c r="AE35" s="37"/>
      <c r="AF35" s="152"/>
    </row>
    <row r="36" spans="1:32" ht="15.75" thickBot="1" x14ac:dyDescent="0.3">
      <c r="A36" s="365"/>
      <c r="B36" s="202"/>
      <c r="C36" s="45"/>
      <c r="D36" s="46"/>
      <c r="E36" s="46"/>
      <c r="F36" s="46"/>
      <c r="G36" s="47"/>
      <c r="H36" s="202"/>
      <c r="I36" s="45"/>
      <c r="J36" s="46"/>
      <c r="K36" s="46"/>
      <c r="L36" s="46"/>
      <c r="M36" s="47"/>
      <c r="N36" s="202"/>
      <c r="O36" s="45"/>
      <c r="P36" s="46"/>
      <c r="Q36" s="46"/>
      <c r="R36" s="46"/>
      <c r="S36" s="47"/>
      <c r="T36" s="202"/>
      <c r="U36" s="45"/>
      <c r="V36" s="46"/>
      <c r="W36" s="46"/>
      <c r="X36" s="46"/>
      <c r="Y36" s="47"/>
      <c r="Z36" s="202"/>
      <c r="AA36" s="45"/>
      <c r="AB36" s="46"/>
      <c r="AC36" s="46"/>
      <c r="AD36" s="46"/>
      <c r="AE36" s="47"/>
      <c r="AF36" s="152"/>
    </row>
    <row r="37" spans="1:32" hidden="1" x14ac:dyDescent="0.25">
      <c r="B37" s="3"/>
      <c r="C37" s="3"/>
      <c r="D37" s="3"/>
      <c r="E37" s="3"/>
      <c r="F37" s="3"/>
      <c r="G37" s="3"/>
      <c r="H37" s="202"/>
      <c r="I37" s="3"/>
      <c r="J37" s="3"/>
      <c r="K37" s="3"/>
      <c r="L37" s="3"/>
      <c r="M37" s="3"/>
      <c r="N37" s="3"/>
      <c r="O37" s="3"/>
      <c r="P37" s="3"/>
      <c r="Q37" s="3"/>
      <c r="R37" s="3"/>
      <c r="S37" s="3"/>
      <c r="T37" s="3"/>
      <c r="U37" s="3"/>
      <c r="V37" s="3"/>
      <c r="W37" s="3"/>
      <c r="X37" s="3"/>
      <c r="Y37" s="3"/>
      <c r="Z37" s="3"/>
      <c r="AA37" s="3"/>
      <c r="AB37" s="3"/>
      <c r="AC37" s="3"/>
      <c r="AD37" s="3"/>
      <c r="AE37" s="3"/>
    </row>
  </sheetData>
  <mergeCells count="2">
    <mergeCell ref="AG3:AG25"/>
    <mergeCell ref="A2:A36"/>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P39"/>
  <sheetViews>
    <sheetView workbookViewId="0">
      <selection activeCell="G35" sqref="G35"/>
    </sheetView>
  </sheetViews>
  <sheetFormatPr defaultColWidth="0" defaultRowHeight="15" customHeight="1" zeroHeight="1" x14ac:dyDescent="0.25"/>
  <cols>
    <col min="1" max="1" width="3.28515625" customWidth="1"/>
    <col min="2" max="2" width="7.28515625" customWidth="1"/>
    <col min="3" max="4" width="17.85546875" customWidth="1"/>
    <col min="5" max="5" width="18.140625" customWidth="1"/>
    <col min="6" max="6" width="19.28515625" customWidth="1"/>
    <col min="7" max="7" width="15.7109375" customWidth="1"/>
    <col min="8" max="8" width="4" customWidth="1"/>
    <col min="9" max="9" width="2.42578125" hidden="1" customWidth="1"/>
    <col min="10" max="10" width="58.5703125" hidden="1" customWidth="1"/>
    <col min="11" max="11" width="14.42578125" hidden="1" customWidth="1"/>
    <col min="12" max="12" width="12.42578125" hidden="1" customWidth="1"/>
    <col min="13" max="13" width="6" hidden="1" customWidth="1"/>
    <col min="14" max="14" width="7.5703125" hidden="1" customWidth="1"/>
    <col min="15" max="15" width="15.7109375" hidden="1" customWidth="1"/>
    <col min="16" max="16384" width="9.140625" hidden="1"/>
  </cols>
  <sheetData>
    <row r="1" spans="1:8" x14ac:dyDescent="0.25">
      <c r="A1" s="96"/>
      <c r="B1" s="96"/>
      <c r="C1" s="96"/>
      <c r="D1" s="96"/>
      <c r="E1" s="96"/>
      <c r="F1" s="96"/>
      <c r="G1" s="96"/>
      <c r="H1" s="96"/>
    </row>
    <row r="2" spans="1:8" ht="15" customHeight="1" x14ac:dyDescent="0.25">
      <c r="A2" s="137"/>
      <c r="B2" s="399" t="str">
        <f>CONCATENATE(Begroting!B3," ",Begroting!C3)</f>
        <v>Naam regeling: Openstellingsbesluit POP3 kennisoverdracht  2021 provincie Utrecht</v>
      </c>
      <c r="C2" s="400"/>
      <c r="D2" s="400"/>
      <c r="E2" s="400"/>
      <c r="F2" s="400"/>
      <c r="G2" s="401"/>
      <c r="H2" s="137"/>
    </row>
    <row r="3" spans="1:8" ht="15" customHeight="1" x14ac:dyDescent="0.25">
      <c r="A3" s="96"/>
      <c r="B3" s="402" t="s">
        <v>58</v>
      </c>
      <c r="C3" s="403"/>
      <c r="D3" s="396" t="str">
        <f>+Begroting!C4</f>
        <v>Vul hier de Naam van de penvoerder in</v>
      </c>
      <c r="E3" s="397"/>
      <c r="F3" s="397"/>
      <c r="G3" s="398"/>
      <c r="H3" s="96"/>
    </row>
    <row r="4" spans="1:8" ht="15" customHeight="1" x14ac:dyDescent="0.25">
      <c r="A4" s="96"/>
      <c r="B4" s="402" t="s">
        <v>59</v>
      </c>
      <c r="C4" s="403"/>
      <c r="D4" s="396" t="str">
        <f>+Begroting!C5</f>
        <v>Vul hier de Titel van uw Project in</v>
      </c>
      <c r="E4" s="397"/>
      <c r="F4" s="397"/>
      <c r="G4" s="398"/>
      <c r="H4" s="96"/>
    </row>
    <row r="5" spans="1:8" ht="15" customHeight="1" x14ac:dyDescent="0.25">
      <c r="A5" s="96"/>
      <c r="B5" s="146"/>
      <c r="C5" s="147"/>
      <c r="D5" s="139" t="s">
        <v>89</v>
      </c>
      <c r="E5" s="139" t="s">
        <v>88</v>
      </c>
      <c r="F5" s="140" t="s">
        <v>87</v>
      </c>
      <c r="G5" s="138"/>
      <c r="H5" s="96"/>
    </row>
    <row r="6" spans="1:8" ht="15" customHeight="1" x14ac:dyDescent="0.25">
      <c r="A6" s="96"/>
      <c r="B6" s="96"/>
      <c r="C6" s="96"/>
      <c r="D6" s="155" t="str">
        <f>+Begroting!C6</f>
        <v>Indieningsdatum begroting</v>
      </c>
      <c r="E6" s="141">
        <f>+Begroting!J5</f>
        <v>0</v>
      </c>
      <c r="F6" s="141">
        <f>+Begroting!J6</f>
        <v>0</v>
      </c>
      <c r="G6" s="96"/>
      <c r="H6" s="96"/>
    </row>
    <row r="7" spans="1:8" x14ac:dyDescent="0.25">
      <c r="A7" s="96"/>
      <c r="B7" s="96"/>
      <c r="C7" s="96"/>
      <c r="D7" s="96"/>
      <c r="E7" s="96"/>
      <c r="F7" s="96"/>
      <c r="G7" s="96"/>
      <c r="H7" s="96"/>
    </row>
    <row r="8" spans="1:8" x14ac:dyDescent="0.25">
      <c r="A8" s="96"/>
      <c r="B8" s="375" t="s">
        <v>67</v>
      </c>
      <c r="C8" s="375"/>
      <c r="D8" s="375"/>
      <c r="E8" s="97" t="s">
        <v>70</v>
      </c>
      <c r="F8" s="97" t="s">
        <v>71</v>
      </c>
      <c r="G8" s="97" t="s">
        <v>72</v>
      </c>
      <c r="H8" s="96"/>
    </row>
    <row r="9" spans="1:8" x14ac:dyDescent="0.25">
      <c r="A9" s="96"/>
      <c r="B9" s="376" t="s">
        <v>0</v>
      </c>
      <c r="C9" s="386" t="s">
        <v>73</v>
      </c>
      <c r="D9" s="387"/>
      <c r="E9" s="127">
        <f>+Begroting!I71</f>
        <v>0</v>
      </c>
      <c r="F9" s="143">
        <v>0</v>
      </c>
      <c r="G9" s="102">
        <f t="shared" ref="G9:G15" si="0">SUM(E9:F9)</f>
        <v>0</v>
      </c>
      <c r="H9" s="96"/>
    </row>
    <row r="10" spans="1:8" x14ac:dyDescent="0.25">
      <c r="A10" s="96"/>
      <c r="B10" s="377"/>
      <c r="C10" s="388" t="s">
        <v>74</v>
      </c>
      <c r="D10" s="389"/>
      <c r="E10" s="128">
        <f>+Begroting!J71</f>
        <v>0</v>
      </c>
      <c r="F10" s="144">
        <v>0</v>
      </c>
      <c r="G10" s="103">
        <f t="shared" si="0"/>
        <v>0</v>
      </c>
      <c r="H10" s="96"/>
    </row>
    <row r="11" spans="1:8" x14ac:dyDescent="0.25">
      <c r="A11" s="96"/>
      <c r="B11" s="377"/>
      <c r="C11" s="390" t="s">
        <v>75</v>
      </c>
      <c r="D11" s="98" t="s">
        <v>76</v>
      </c>
      <c r="E11" s="128">
        <f>+Begroting!K71</f>
        <v>0</v>
      </c>
      <c r="F11" s="144">
        <v>0</v>
      </c>
      <c r="G11" s="103">
        <f t="shared" si="0"/>
        <v>0</v>
      </c>
      <c r="H11" s="96"/>
    </row>
    <row r="12" spans="1:8" x14ac:dyDescent="0.25">
      <c r="A12" s="96"/>
      <c r="B12" s="377"/>
      <c r="C12" s="391"/>
      <c r="D12" s="98" t="s">
        <v>77</v>
      </c>
      <c r="E12" s="277">
        <f>+Begroting!L71</f>
        <v>0</v>
      </c>
      <c r="F12" s="281">
        <f>-E12</f>
        <v>0</v>
      </c>
      <c r="G12" s="279">
        <v>0</v>
      </c>
      <c r="H12" s="96"/>
    </row>
    <row r="13" spans="1:8" x14ac:dyDescent="0.25">
      <c r="A13" s="96"/>
      <c r="B13" s="377"/>
      <c r="C13" s="392" t="s">
        <v>44</v>
      </c>
      <c r="D13" s="393"/>
      <c r="E13" s="277">
        <f>+Begroting!N71</f>
        <v>0</v>
      </c>
      <c r="F13" s="281">
        <f>-E13</f>
        <v>0</v>
      </c>
      <c r="G13" s="279">
        <v>0</v>
      </c>
      <c r="H13" s="96"/>
    </row>
    <row r="14" spans="1:8" x14ac:dyDescent="0.25">
      <c r="A14" s="96"/>
      <c r="B14" s="385"/>
      <c r="C14" s="394" t="s">
        <v>78</v>
      </c>
      <c r="D14" s="395"/>
      <c r="E14" s="278">
        <f>+Begroting!O71</f>
        <v>0</v>
      </c>
      <c r="F14" s="282">
        <f>-E14</f>
        <v>0</v>
      </c>
      <c r="G14" s="280">
        <v>0</v>
      </c>
      <c r="H14" s="96"/>
    </row>
    <row r="15" spans="1:8" x14ac:dyDescent="0.25">
      <c r="A15" s="96"/>
      <c r="B15" s="366" t="s">
        <v>95</v>
      </c>
      <c r="C15" s="367"/>
      <c r="D15" s="164"/>
      <c r="E15" s="165">
        <f>+Begroting!O71</f>
        <v>0</v>
      </c>
      <c r="F15" s="283">
        <v>0</v>
      </c>
      <c r="G15" s="104">
        <f t="shared" si="0"/>
        <v>0</v>
      </c>
      <c r="H15" s="96"/>
    </row>
    <row r="16" spans="1:8" x14ac:dyDescent="0.25">
      <c r="A16" s="96"/>
      <c r="B16" s="374" t="s">
        <v>79</v>
      </c>
      <c r="C16" s="369"/>
      <c r="D16" s="370"/>
      <c r="E16" s="99">
        <f>SUM(E9:E15)</f>
        <v>0</v>
      </c>
      <c r="F16" s="99">
        <f>SUM(F9:F15)</f>
        <v>0</v>
      </c>
      <c r="G16" s="99">
        <f>SUM(G9:G15)</f>
        <v>0</v>
      </c>
      <c r="H16" s="96"/>
    </row>
    <row r="17" spans="1:16" x14ac:dyDescent="0.25">
      <c r="A17" s="96"/>
      <c r="B17" s="96"/>
      <c r="C17" s="96"/>
      <c r="D17" s="96"/>
      <c r="E17" s="96"/>
      <c r="F17" s="96"/>
      <c r="G17" s="96"/>
      <c r="H17" s="96"/>
    </row>
    <row r="18" spans="1:16" x14ac:dyDescent="0.25">
      <c r="A18" s="96"/>
      <c r="B18" s="375" t="s">
        <v>80</v>
      </c>
      <c r="C18" s="375"/>
      <c r="D18" s="375"/>
      <c r="E18" s="97" t="s">
        <v>70</v>
      </c>
      <c r="F18" s="156" t="s">
        <v>71</v>
      </c>
      <c r="G18" s="97" t="s">
        <v>72</v>
      </c>
      <c r="H18" s="96"/>
    </row>
    <row r="19" spans="1:16" ht="15" customHeight="1" x14ac:dyDescent="0.25">
      <c r="A19" s="96"/>
      <c r="B19" s="376" t="s">
        <v>81</v>
      </c>
      <c r="C19" s="379">
        <f>+Begroting!P8</f>
        <v>2021</v>
      </c>
      <c r="D19" s="380"/>
      <c r="E19" s="129">
        <f>+Begroting!P71</f>
        <v>0</v>
      </c>
      <c r="F19" s="143">
        <v>0</v>
      </c>
      <c r="G19" s="102">
        <f>SUM(E19:F19)</f>
        <v>0</v>
      </c>
      <c r="H19" s="96"/>
    </row>
    <row r="20" spans="1:16" x14ac:dyDescent="0.25">
      <c r="A20" s="96"/>
      <c r="B20" s="377"/>
      <c r="C20" s="381">
        <f>+Begroting!Q8</f>
        <v>2022</v>
      </c>
      <c r="D20" s="382"/>
      <c r="E20" s="130">
        <f>+Begroting!Q71</f>
        <v>0</v>
      </c>
      <c r="F20" s="144">
        <v>0</v>
      </c>
      <c r="G20" s="103">
        <f>SUM(E20:F20)</f>
        <v>0</v>
      </c>
      <c r="H20" s="96"/>
    </row>
    <row r="21" spans="1:16" x14ac:dyDescent="0.25">
      <c r="A21" s="96"/>
      <c r="B21" s="377"/>
      <c r="C21" s="381">
        <f>+Begroting!R8</f>
        <v>2023</v>
      </c>
      <c r="D21" s="382"/>
      <c r="E21" s="130">
        <f>+Begroting!R71</f>
        <v>0</v>
      </c>
      <c r="F21" s="144">
        <v>0</v>
      </c>
      <c r="G21" s="103">
        <f>SUM(E21:F21)</f>
        <v>0</v>
      </c>
      <c r="H21" s="96"/>
    </row>
    <row r="22" spans="1:16" x14ac:dyDescent="0.25">
      <c r="A22" s="96"/>
      <c r="B22" s="377"/>
      <c r="C22" s="381">
        <f>+Begroting!S8</f>
        <v>2024</v>
      </c>
      <c r="D22" s="382"/>
      <c r="E22" s="130">
        <f>+Begroting!S71</f>
        <v>0</v>
      </c>
      <c r="F22" s="144">
        <v>0</v>
      </c>
      <c r="G22" s="103">
        <f>SUM(E22:F22)</f>
        <v>0</v>
      </c>
      <c r="H22" s="96"/>
    </row>
    <row r="23" spans="1:16" x14ac:dyDescent="0.25">
      <c r="A23" s="96"/>
      <c r="B23" s="378"/>
      <c r="C23" s="383">
        <f>+Begroting!T8</f>
        <v>2025</v>
      </c>
      <c r="D23" s="384"/>
      <c r="E23" s="131">
        <f>+Begroting!T71</f>
        <v>0</v>
      </c>
      <c r="F23" s="145">
        <v>0</v>
      </c>
      <c r="G23" s="104">
        <f>SUM(E23:F23)</f>
        <v>0</v>
      </c>
      <c r="H23" s="96"/>
      <c r="O23" s="100"/>
    </row>
    <row r="24" spans="1:16" x14ac:dyDescent="0.25">
      <c r="A24" s="96"/>
      <c r="B24" s="368" t="s">
        <v>79</v>
      </c>
      <c r="C24" s="369"/>
      <c r="D24" s="370"/>
      <c r="E24" s="99">
        <f>SUM(E19:E23)</f>
        <v>0</v>
      </c>
      <c r="F24" s="99">
        <f>SUM(F19:F23)</f>
        <v>0</v>
      </c>
      <c r="G24" s="99">
        <f>SUM(G19:G23)</f>
        <v>0</v>
      </c>
      <c r="H24" s="96"/>
      <c r="O24" s="101"/>
    </row>
    <row r="25" spans="1:16" x14ac:dyDescent="0.25">
      <c r="A25" s="96"/>
      <c r="B25" s="96"/>
      <c r="C25" s="96"/>
      <c r="D25" s="96"/>
      <c r="E25" s="96"/>
      <c r="F25" s="96"/>
      <c r="G25" s="96"/>
      <c r="H25" s="96"/>
      <c r="O25" s="96"/>
      <c r="P25" s="96"/>
    </row>
    <row r="26" spans="1:16" x14ac:dyDescent="0.25">
      <c r="A26" s="96"/>
      <c r="B26" s="96"/>
      <c r="C26" s="96"/>
      <c r="D26" s="96"/>
      <c r="E26" s="96"/>
      <c r="F26" s="96"/>
      <c r="G26" s="96"/>
      <c r="H26" s="96"/>
      <c r="O26" s="96"/>
      <c r="P26" s="96"/>
    </row>
    <row r="27" spans="1:16" x14ac:dyDescent="0.25">
      <c r="A27" s="96"/>
      <c r="B27" s="371" t="s">
        <v>4</v>
      </c>
      <c r="C27" s="372"/>
      <c r="D27" s="372"/>
      <c r="E27" s="373"/>
      <c r="F27" s="142" t="s">
        <v>69</v>
      </c>
      <c r="G27" s="105" t="s">
        <v>5</v>
      </c>
      <c r="H27" s="96"/>
      <c r="O27" s="96"/>
      <c r="P27" s="96"/>
    </row>
    <row r="28" spans="1:16" x14ac:dyDescent="0.25">
      <c r="A28" s="96"/>
      <c r="B28" s="106" t="s">
        <v>83</v>
      </c>
      <c r="C28" s="107"/>
      <c r="D28" s="108"/>
      <c r="E28" s="109"/>
      <c r="F28" s="132" t="e">
        <f>G28/$G$36</f>
        <v>#DIV/0!</v>
      </c>
      <c r="G28" s="133">
        <f>+Begroting!C81</f>
        <v>0</v>
      </c>
      <c r="H28" s="96"/>
      <c r="O28" s="96"/>
      <c r="P28" s="96"/>
    </row>
    <row r="29" spans="1:16" x14ac:dyDescent="0.25">
      <c r="A29" s="96"/>
      <c r="B29" s="110" t="s">
        <v>84</v>
      </c>
      <c r="C29" s="111"/>
      <c r="D29" s="108"/>
      <c r="E29" s="109"/>
      <c r="F29" s="132"/>
      <c r="G29" s="133">
        <f>+Begroting!C82</f>
        <v>0</v>
      </c>
      <c r="H29" s="96"/>
      <c r="O29" s="96"/>
      <c r="P29" s="96"/>
    </row>
    <row r="30" spans="1:16" x14ac:dyDescent="0.25">
      <c r="A30" s="96"/>
      <c r="B30" s="106" t="s">
        <v>85</v>
      </c>
      <c r="C30" s="107"/>
      <c r="D30" s="108"/>
      <c r="E30" s="109"/>
      <c r="F30" s="132"/>
      <c r="G30" s="133"/>
      <c r="H30" s="96"/>
    </row>
    <row r="31" spans="1:16" ht="15" customHeight="1" x14ac:dyDescent="0.25">
      <c r="A31" s="96"/>
      <c r="B31" s="112"/>
      <c r="C31" s="113" t="s">
        <v>9</v>
      </c>
      <c r="D31" s="108"/>
      <c r="E31" s="109"/>
      <c r="F31" s="132" t="e">
        <f>G31/$G$36</f>
        <v>#DIV/0!</v>
      </c>
      <c r="G31" s="133">
        <f>+Begroting!C84</f>
        <v>0</v>
      </c>
      <c r="H31" s="96"/>
    </row>
    <row r="32" spans="1:16" ht="15" customHeight="1" x14ac:dyDescent="0.25">
      <c r="A32" s="96"/>
      <c r="B32" s="112"/>
      <c r="C32" s="113" t="s">
        <v>10</v>
      </c>
      <c r="D32" s="108"/>
      <c r="E32" s="109"/>
      <c r="F32" s="132" t="e">
        <f>G32/$G$36</f>
        <v>#DIV/0!</v>
      </c>
      <c r="G32" s="133">
        <f>+Begroting!C85</f>
        <v>0</v>
      </c>
      <c r="H32" s="96"/>
    </row>
    <row r="33" spans="1:8" ht="15" customHeight="1" x14ac:dyDescent="0.25">
      <c r="A33" s="96"/>
      <c r="B33" s="112"/>
      <c r="C33" s="113" t="s">
        <v>11</v>
      </c>
      <c r="D33" s="108"/>
      <c r="E33" s="109"/>
      <c r="F33" s="132" t="e">
        <f>G33/$G$36</f>
        <v>#DIV/0!</v>
      </c>
      <c r="G33" s="133">
        <f>+Begroting!C86</f>
        <v>0</v>
      </c>
      <c r="H33" s="96"/>
    </row>
    <row r="34" spans="1:8" ht="15" customHeight="1" x14ac:dyDescent="0.25">
      <c r="A34" s="96"/>
      <c r="B34" s="112"/>
      <c r="C34" s="113" t="s">
        <v>12</v>
      </c>
      <c r="D34" s="108"/>
      <c r="E34" s="109"/>
      <c r="F34" s="132" t="e">
        <f>G34/$G$36</f>
        <v>#DIV/0!</v>
      </c>
      <c r="G34" s="133">
        <f>+Begroting!C87</f>
        <v>0</v>
      </c>
      <c r="H34" s="96"/>
    </row>
    <row r="35" spans="1:8" ht="15" customHeight="1" x14ac:dyDescent="0.25">
      <c r="A35" s="96"/>
      <c r="B35" s="106" t="s">
        <v>86</v>
      </c>
      <c r="C35" s="107"/>
      <c r="D35" s="108"/>
      <c r="E35" s="109"/>
      <c r="F35" s="132" t="e">
        <f>G35/$G$36</f>
        <v>#DIV/0!</v>
      </c>
      <c r="G35" s="133">
        <f>+Begroting!C88</f>
        <v>0</v>
      </c>
      <c r="H35" s="96"/>
    </row>
    <row r="36" spans="1:8" ht="15" customHeight="1" x14ac:dyDescent="0.25">
      <c r="A36" s="96"/>
      <c r="B36" s="114"/>
      <c r="C36" s="115"/>
      <c r="D36" s="115"/>
      <c r="E36" s="116"/>
      <c r="F36" s="117" t="e">
        <f>SUM(F28:F35)</f>
        <v>#DIV/0!</v>
      </c>
      <c r="G36" s="118">
        <f>SUM(G28:G35)</f>
        <v>0</v>
      </c>
      <c r="H36" s="96"/>
    </row>
    <row r="37" spans="1:8" ht="15" customHeight="1" x14ac:dyDescent="0.25">
      <c r="A37" s="96"/>
      <c r="B37" s="96"/>
      <c r="C37" s="96"/>
      <c r="D37" s="96"/>
      <c r="E37" s="96"/>
      <c r="F37" s="96"/>
      <c r="G37" s="96"/>
      <c r="H37" s="96"/>
    </row>
    <row r="38" spans="1:8" hidden="1" x14ac:dyDescent="0.25">
      <c r="A38" s="96"/>
      <c r="H38" s="96"/>
    </row>
    <row r="39" spans="1:8" hidden="1" x14ac:dyDescent="0.25">
      <c r="A39" s="96"/>
      <c r="H39" s="96"/>
    </row>
  </sheetData>
  <mergeCells count="23">
    <mergeCell ref="D3:G3"/>
    <mergeCell ref="D4:G4"/>
    <mergeCell ref="B2:G2"/>
    <mergeCell ref="B3:C3"/>
    <mergeCell ref="B4:C4"/>
    <mergeCell ref="B8:D8"/>
    <mergeCell ref="B9:B14"/>
    <mergeCell ref="C9:D9"/>
    <mergeCell ref="C10:D10"/>
    <mergeCell ref="C11:C12"/>
    <mergeCell ref="C13:D13"/>
    <mergeCell ref="C14:D14"/>
    <mergeCell ref="B15:C15"/>
    <mergeCell ref="B24:D24"/>
    <mergeCell ref="B27:E27"/>
    <mergeCell ref="B16:D16"/>
    <mergeCell ref="B18:D18"/>
    <mergeCell ref="B19:B23"/>
    <mergeCell ref="C19:D19"/>
    <mergeCell ref="C20:D20"/>
    <mergeCell ref="C21:D21"/>
    <mergeCell ref="C22:D22"/>
    <mergeCell ref="C23:D23"/>
  </mergeCells>
  <conditionalFormatting sqref="D6:F6">
    <cfRule type="cellIs" dxfId="0" priority="1" operator="equal">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Begroting</vt:lpstr>
      <vt:lpstr>loonkostenberekening</vt:lpstr>
      <vt:lpstr>Samenvatting</vt:lpstr>
      <vt:lpstr>Begroting!Afdrukbereik</vt:lpstr>
      <vt:lpstr>loonkostenberekening!Afdrukbereik</vt:lpstr>
    </vt:vector>
  </TitlesOfParts>
  <Company>EMC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yvette.rausch@provincie-utrecht.nl</dc:creator>
  <cp:lastModifiedBy>Steur, Paul</cp:lastModifiedBy>
  <cp:lastPrinted>2016-10-19T10:12:44Z</cp:lastPrinted>
  <dcterms:created xsi:type="dcterms:W3CDTF">2008-05-13T21:17:05Z</dcterms:created>
  <dcterms:modified xsi:type="dcterms:W3CDTF">2021-05-14T06:53:29Z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1441062741</vt:i4>
  </property>
  <property fmtid="{D5CDD505-2E9C-101B-9397-08002B2CF9AE}" pid="3" name="_NewReviewCycle">
    <vt:lpwstr/>
  </property>
  <property fmtid="{D5CDD505-2E9C-101B-9397-08002B2CF9AE}" pid="4" name="_EmailSubject">
    <vt:lpwstr>Kennisoverdracht 2018; formats voor aanvrager</vt:lpwstr>
  </property>
  <property fmtid="{D5CDD505-2E9C-101B-9397-08002B2CF9AE}" pid="5" name="_AuthorEmail">
    <vt:lpwstr>yvette.rausch@provincie-utrecht.nl</vt:lpwstr>
  </property>
  <property fmtid="{D5CDD505-2E9C-101B-9397-08002B2CF9AE}" pid="6" name="_AuthorEmailDisplayName">
    <vt:lpwstr>Rausch, Yvette</vt:lpwstr>
  </property>
  <property fmtid="{D5CDD505-2E9C-101B-9397-08002B2CF9AE}" pid="7" name="_PreviousAdHocReviewCycleID">
    <vt:i4>-1463586088</vt:i4>
  </property>
  <property fmtid="{D5CDD505-2E9C-101B-9397-08002B2CF9AE}" pid="8" name="_ReviewingToolsShownOnce">
    <vt:lpwstr/>
  </property>
</Properties>
</file>